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Laptopia\Desktop\الوصف الاكاديمي الجديد2024\الوصف الجديد\مسار بولونيا\"/>
    </mc:Choice>
  </mc:AlternateContent>
  <xr:revisionPtr revIDLastSave="0" documentId="13_ncr:1_{4913E822-84AB-4DD1-8320-05551092615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Vet Med Mosul" sheetId="1" r:id="rId1"/>
    <sheet name="DPHR" sheetId="3" state="hidden" r:id="rId2"/>
  </sheets>
  <calcPr calcId="191029"/>
</workbook>
</file>

<file path=xl/calcChain.xml><?xml version="1.0" encoding="utf-8"?>
<calcChain xmlns="http://schemas.openxmlformats.org/spreadsheetml/2006/main">
  <c r="O94" i="1" l="1"/>
  <c r="Q94" i="1" s="1"/>
  <c r="R94" i="1" s="1"/>
  <c r="O93" i="1"/>
  <c r="O92" i="1"/>
  <c r="O91" i="1"/>
  <c r="O90" i="1"/>
  <c r="O89" i="1"/>
  <c r="P105" i="1"/>
  <c r="N105" i="1"/>
  <c r="M105" i="1"/>
  <c r="L105" i="1"/>
  <c r="K105" i="1"/>
  <c r="J105" i="1"/>
  <c r="I105" i="1"/>
  <c r="H105" i="1"/>
  <c r="O104" i="1"/>
  <c r="Q104" i="1" s="1"/>
  <c r="R104" i="1" s="1"/>
  <c r="O103" i="1"/>
  <c r="Q103" i="1" s="1"/>
  <c r="R103" i="1" s="1"/>
  <c r="O102" i="1"/>
  <c r="Q102" i="1" s="1"/>
  <c r="R102" i="1" s="1"/>
  <c r="O101" i="1"/>
  <c r="O100" i="1"/>
  <c r="Q100" i="1" s="1"/>
  <c r="R100" i="1" s="1"/>
  <c r="O99" i="1"/>
  <c r="Q99" i="1" s="1"/>
  <c r="P95" i="1"/>
  <c r="N95" i="1"/>
  <c r="M95" i="1"/>
  <c r="L95" i="1"/>
  <c r="K95" i="1"/>
  <c r="J95" i="1"/>
  <c r="I95" i="1"/>
  <c r="H95" i="1"/>
  <c r="Q93" i="1"/>
  <c r="R93" i="1" s="1"/>
  <c r="Q92" i="1"/>
  <c r="R92" i="1" s="1"/>
  <c r="Q91" i="1"/>
  <c r="R91" i="1" s="1"/>
  <c r="Q90" i="1"/>
  <c r="R90" i="1" s="1"/>
  <c r="P85" i="1"/>
  <c r="N85" i="1"/>
  <c r="M85" i="1"/>
  <c r="L85" i="1"/>
  <c r="K85" i="1"/>
  <c r="J85" i="1"/>
  <c r="I85" i="1"/>
  <c r="H85" i="1"/>
  <c r="O84" i="1"/>
  <c r="Q84" i="1" s="1"/>
  <c r="R84" i="1" s="1"/>
  <c r="O83" i="1"/>
  <c r="Q83" i="1" s="1"/>
  <c r="R83" i="1" s="1"/>
  <c r="O82" i="1"/>
  <c r="Q82" i="1" s="1"/>
  <c r="R82" i="1" s="1"/>
  <c r="O81" i="1"/>
  <c r="Q81" i="1" s="1"/>
  <c r="R81" i="1" s="1"/>
  <c r="O80" i="1"/>
  <c r="Q80" i="1" s="1"/>
  <c r="O79" i="1"/>
  <c r="Q79" i="1" s="1"/>
  <c r="R79" i="1" s="1"/>
  <c r="P75" i="1"/>
  <c r="N75" i="1"/>
  <c r="M75" i="1"/>
  <c r="L75" i="1"/>
  <c r="K75" i="1"/>
  <c r="J75" i="1"/>
  <c r="I75" i="1"/>
  <c r="H75" i="1"/>
  <c r="O74" i="1"/>
  <c r="Q74" i="1" s="1"/>
  <c r="R74" i="1" s="1"/>
  <c r="O73" i="1"/>
  <c r="Q73" i="1" s="1"/>
  <c r="R73" i="1" s="1"/>
  <c r="O72" i="1"/>
  <c r="Q72" i="1" s="1"/>
  <c r="R72" i="1" s="1"/>
  <c r="O71" i="1"/>
  <c r="Q71" i="1" s="1"/>
  <c r="R71" i="1" s="1"/>
  <c r="O70" i="1"/>
  <c r="Q70" i="1" s="1"/>
  <c r="R70" i="1" s="1"/>
  <c r="O69" i="1"/>
  <c r="P65" i="1"/>
  <c r="N65" i="1"/>
  <c r="M65" i="1"/>
  <c r="L65" i="1"/>
  <c r="K65" i="1"/>
  <c r="J65" i="1"/>
  <c r="I65" i="1"/>
  <c r="H65" i="1"/>
  <c r="O64" i="1"/>
  <c r="Q64" i="1" s="1"/>
  <c r="R64" i="1" s="1"/>
  <c r="O63" i="1"/>
  <c r="Q63" i="1" s="1"/>
  <c r="R63" i="1" s="1"/>
  <c r="O62" i="1"/>
  <c r="Q62" i="1" s="1"/>
  <c r="R62" i="1" s="1"/>
  <c r="O61" i="1"/>
  <c r="Q61" i="1" s="1"/>
  <c r="R61" i="1" s="1"/>
  <c r="O60" i="1"/>
  <c r="Q60" i="1" s="1"/>
  <c r="R60" i="1" s="1"/>
  <c r="O59" i="1"/>
  <c r="P55" i="1"/>
  <c r="N55" i="1"/>
  <c r="M55" i="1"/>
  <c r="L55" i="1"/>
  <c r="K55" i="1"/>
  <c r="J55" i="1"/>
  <c r="I55" i="1"/>
  <c r="H55" i="1"/>
  <c r="O54" i="1"/>
  <c r="Q54" i="1" s="1"/>
  <c r="R54" i="1" s="1"/>
  <c r="O53" i="1"/>
  <c r="Q53" i="1" s="1"/>
  <c r="R53" i="1" s="1"/>
  <c r="O52" i="1"/>
  <c r="Q52" i="1" s="1"/>
  <c r="R52" i="1" s="1"/>
  <c r="O51" i="1"/>
  <c r="Q51" i="1" s="1"/>
  <c r="R51" i="1" s="1"/>
  <c r="O50" i="1"/>
  <c r="Q50" i="1" s="1"/>
  <c r="R50" i="1" s="1"/>
  <c r="O49" i="1"/>
  <c r="P45" i="1"/>
  <c r="N45" i="1"/>
  <c r="M45" i="1"/>
  <c r="L45" i="1"/>
  <c r="K45" i="1"/>
  <c r="J45" i="1"/>
  <c r="I45" i="1"/>
  <c r="H45" i="1"/>
  <c r="O44" i="1"/>
  <c r="Q44" i="1" s="1"/>
  <c r="R44" i="1" s="1"/>
  <c r="O43" i="1"/>
  <c r="Q43" i="1" s="1"/>
  <c r="R43" i="1" s="1"/>
  <c r="O42" i="1"/>
  <c r="Q42" i="1" s="1"/>
  <c r="R42" i="1" s="1"/>
  <c r="O41" i="1"/>
  <c r="Q41" i="1" s="1"/>
  <c r="R41" i="1" s="1"/>
  <c r="O40" i="1"/>
  <c r="Q40" i="1" s="1"/>
  <c r="R40" i="1" s="1"/>
  <c r="O39" i="1"/>
  <c r="P35" i="1"/>
  <c r="N35" i="1"/>
  <c r="M35" i="1"/>
  <c r="L35" i="1"/>
  <c r="K35" i="1"/>
  <c r="J35" i="1"/>
  <c r="I35" i="1"/>
  <c r="H35" i="1"/>
  <c r="O34" i="1"/>
  <c r="Q34" i="1" s="1"/>
  <c r="R34" i="1" s="1"/>
  <c r="O33" i="1"/>
  <c r="Q33" i="1" s="1"/>
  <c r="R33" i="1" s="1"/>
  <c r="O32" i="1"/>
  <c r="Q32" i="1" s="1"/>
  <c r="R32" i="1" s="1"/>
  <c r="O31" i="1"/>
  <c r="Q31" i="1" s="1"/>
  <c r="R31" i="1" s="1"/>
  <c r="O30" i="1"/>
  <c r="Q30" i="1" s="1"/>
  <c r="R30" i="1" s="1"/>
  <c r="O29" i="1"/>
  <c r="P25" i="1"/>
  <c r="N25" i="1"/>
  <c r="M25" i="1"/>
  <c r="L25" i="1"/>
  <c r="K25" i="1"/>
  <c r="J25" i="1"/>
  <c r="I25" i="1"/>
  <c r="H25" i="1"/>
  <c r="O24" i="1"/>
  <c r="Q24" i="1" s="1"/>
  <c r="O23" i="1"/>
  <c r="Q23" i="1" s="1"/>
  <c r="O22" i="1"/>
  <c r="Q22" i="1" s="1"/>
  <c r="O21" i="1"/>
  <c r="Q21" i="1" s="1"/>
  <c r="O20" i="1"/>
  <c r="Q20" i="1" s="1"/>
  <c r="O19" i="1"/>
  <c r="Q19" i="1" s="1"/>
  <c r="S114" i="3"/>
  <c r="S113" i="3"/>
  <c r="S112" i="3"/>
  <c r="O105" i="3"/>
  <c r="M105" i="3"/>
  <c r="L105" i="3"/>
  <c r="K105" i="3"/>
  <c r="J105" i="3"/>
  <c r="I105" i="3"/>
  <c r="H105" i="3"/>
  <c r="Q104" i="3"/>
  <c r="P104" i="3"/>
  <c r="N104" i="3"/>
  <c r="N102" i="3"/>
  <c r="P102" i="3" s="1"/>
  <c r="Q102" i="3" s="1"/>
  <c r="N101" i="3"/>
  <c r="P101" i="3" s="1"/>
  <c r="Q101" i="3" s="1"/>
  <c r="N100" i="3"/>
  <c r="P100" i="3" s="1"/>
  <c r="Q100" i="3" s="1"/>
  <c r="N99" i="3"/>
  <c r="P99" i="3" s="1"/>
  <c r="Q99" i="3" s="1"/>
  <c r="N98" i="3"/>
  <c r="P98" i="3" s="1"/>
  <c r="O94" i="3"/>
  <c r="M94" i="3"/>
  <c r="L94" i="3"/>
  <c r="K94" i="3"/>
  <c r="J94" i="3"/>
  <c r="I94" i="3"/>
  <c r="H94" i="3"/>
  <c r="P93" i="3"/>
  <c r="Q93" i="3" s="1"/>
  <c r="N93" i="3"/>
  <c r="N91" i="3"/>
  <c r="P91" i="3" s="1"/>
  <c r="Q91" i="3" s="1"/>
  <c r="N90" i="3"/>
  <c r="P90" i="3" s="1"/>
  <c r="Q90" i="3" s="1"/>
  <c r="N89" i="3"/>
  <c r="P89" i="3" s="1"/>
  <c r="Q89" i="3" s="1"/>
  <c r="P88" i="3"/>
  <c r="Q88" i="3" s="1"/>
  <c r="N88" i="3"/>
  <c r="N87" i="3"/>
  <c r="P87" i="3" s="1"/>
  <c r="O83" i="3"/>
  <c r="M83" i="3"/>
  <c r="L83" i="3"/>
  <c r="K83" i="3"/>
  <c r="J83" i="3"/>
  <c r="I83" i="3"/>
  <c r="H83" i="3"/>
  <c r="N82" i="3"/>
  <c r="P82" i="3" s="1"/>
  <c r="Q82" i="3" s="1"/>
  <c r="P81" i="3"/>
  <c r="Q81" i="3" s="1"/>
  <c r="N81" i="3"/>
  <c r="N80" i="3"/>
  <c r="P80" i="3" s="1"/>
  <c r="Q80" i="3" s="1"/>
  <c r="N79" i="3"/>
  <c r="P79" i="3" s="1"/>
  <c r="Q79" i="3" s="1"/>
  <c r="N78" i="3"/>
  <c r="P78" i="3" s="1"/>
  <c r="Q78" i="3" s="1"/>
  <c r="N77" i="3"/>
  <c r="O73" i="3"/>
  <c r="M73" i="3"/>
  <c r="L73" i="3"/>
  <c r="K73" i="3"/>
  <c r="J73" i="3"/>
  <c r="I73" i="3"/>
  <c r="H73" i="3"/>
  <c r="N72" i="3"/>
  <c r="P72" i="3" s="1"/>
  <c r="Q72" i="3" s="1"/>
  <c r="N71" i="3"/>
  <c r="P71" i="3" s="1"/>
  <c r="Q71" i="3" s="1"/>
  <c r="N70" i="3"/>
  <c r="P70" i="3" s="1"/>
  <c r="Q70" i="3" s="1"/>
  <c r="N69" i="3"/>
  <c r="P69" i="3" s="1"/>
  <c r="Q69" i="3" s="1"/>
  <c r="N68" i="3"/>
  <c r="P68" i="3" s="1"/>
  <c r="Q68" i="3" s="1"/>
  <c r="N67" i="3"/>
  <c r="P67" i="3" s="1"/>
  <c r="O63" i="3"/>
  <c r="M63" i="3"/>
  <c r="L63" i="3"/>
  <c r="K63" i="3"/>
  <c r="J63" i="3"/>
  <c r="I63" i="3"/>
  <c r="H63" i="3"/>
  <c r="N62" i="3"/>
  <c r="P62" i="3" s="1"/>
  <c r="Q62" i="3" s="1"/>
  <c r="N61" i="3"/>
  <c r="P61" i="3" s="1"/>
  <c r="Q61" i="3" s="1"/>
  <c r="N60" i="3"/>
  <c r="P60" i="3" s="1"/>
  <c r="Q60" i="3" s="1"/>
  <c r="Q59" i="3"/>
  <c r="P59" i="3"/>
  <c r="N59" i="3"/>
  <c r="P58" i="3"/>
  <c r="Q58" i="3" s="1"/>
  <c r="N58" i="3"/>
  <c r="N57" i="3"/>
  <c r="P57" i="3" s="1"/>
  <c r="O53" i="3"/>
  <c r="M53" i="3"/>
  <c r="L53" i="3"/>
  <c r="K53" i="3"/>
  <c r="J53" i="3"/>
  <c r="I53" i="3"/>
  <c r="H53" i="3"/>
  <c r="N52" i="3"/>
  <c r="P52" i="3" s="1"/>
  <c r="Q52" i="3" s="1"/>
  <c r="N51" i="3"/>
  <c r="P51" i="3" s="1"/>
  <c r="Q51" i="3" s="1"/>
  <c r="Q50" i="3"/>
  <c r="P50" i="3"/>
  <c r="N50" i="3"/>
  <c r="N49" i="3"/>
  <c r="P49" i="3" s="1"/>
  <c r="Q49" i="3" s="1"/>
  <c r="N48" i="3"/>
  <c r="P48" i="3" s="1"/>
  <c r="Q48" i="3" s="1"/>
  <c r="P47" i="3"/>
  <c r="N47" i="3"/>
  <c r="O43" i="3"/>
  <c r="M43" i="3"/>
  <c r="L43" i="3"/>
  <c r="K43" i="3"/>
  <c r="J43" i="3"/>
  <c r="I43" i="3"/>
  <c r="H43" i="3"/>
  <c r="P42" i="3"/>
  <c r="Q42" i="3" s="1"/>
  <c r="N42" i="3"/>
  <c r="N41" i="3"/>
  <c r="P41" i="3" s="1"/>
  <c r="Q41" i="3" s="1"/>
  <c r="N40" i="3"/>
  <c r="P40" i="3" s="1"/>
  <c r="Q40" i="3" s="1"/>
  <c r="N39" i="3"/>
  <c r="P39" i="3" s="1"/>
  <c r="Q39" i="3" s="1"/>
  <c r="P38" i="3"/>
  <c r="Q38" i="3" s="1"/>
  <c r="N38" i="3"/>
  <c r="N37" i="3"/>
  <c r="P37" i="3" s="1"/>
  <c r="O33" i="3"/>
  <c r="M33" i="3"/>
  <c r="L33" i="3"/>
  <c r="K33" i="3"/>
  <c r="J33" i="3"/>
  <c r="I33" i="3"/>
  <c r="H33" i="3"/>
  <c r="N32" i="3"/>
  <c r="P32" i="3" s="1"/>
  <c r="Q32" i="3" s="1"/>
  <c r="N31" i="3"/>
  <c r="P31" i="3" s="1"/>
  <c r="Q31" i="3" s="1"/>
  <c r="N30" i="3"/>
  <c r="P30" i="3" s="1"/>
  <c r="Q30" i="3" s="1"/>
  <c r="P29" i="3"/>
  <c r="Q29" i="3" s="1"/>
  <c r="N29" i="3"/>
  <c r="N28" i="3"/>
  <c r="P28" i="3" s="1"/>
  <c r="Q28" i="3" s="1"/>
  <c r="N27" i="3"/>
  <c r="P27" i="3" s="1"/>
  <c r="O23" i="3"/>
  <c r="M23" i="3"/>
  <c r="L23" i="3"/>
  <c r="K23" i="3"/>
  <c r="J23" i="3"/>
  <c r="I23" i="3"/>
  <c r="H23" i="3"/>
  <c r="N22" i="3"/>
  <c r="P22" i="3" s="1"/>
  <c r="Q22" i="3" s="1"/>
  <c r="P21" i="3"/>
  <c r="Q21" i="3" s="1"/>
  <c r="N21" i="3"/>
  <c r="N20" i="3"/>
  <c r="P20" i="3" s="1"/>
  <c r="Q20" i="3" s="1"/>
  <c r="N19" i="3"/>
  <c r="P19" i="3" s="1"/>
  <c r="Q19" i="3" s="1"/>
  <c r="N18" i="3"/>
  <c r="P18" i="3" s="1"/>
  <c r="Q18" i="3" s="1"/>
  <c r="N17" i="3"/>
  <c r="N23" i="3" s="1"/>
  <c r="O13" i="3"/>
  <c r="O106" i="3" s="1"/>
  <c r="M13" i="3"/>
  <c r="L13" i="3"/>
  <c r="K13" i="3"/>
  <c r="J13" i="3"/>
  <c r="I13" i="3"/>
  <c r="I106" i="3" s="1"/>
  <c r="H13" i="3"/>
  <c r="P12" i="3"/>
  <c r="Q12" i="3" s="1"/>
  <c r="N12" i="3"/>
  <c r="N11" i="3"/>
  <c r="P11" i="3" s="1"/>
  <c r="Q11" i="3" s="1"/>
  <c r="N10" i="3"/>
  <c r="P10" i="3" s="1"/>
  <c r="Q10" i="3" s="1"/>
  <c r="N9" i="3"/>
  <c r="P9" i="3" s="1"/>
  <c r="Q9" i="3" s="1"/>
  <c r="N8" i="3"/>
  <c r="P8" i="3" s="1"/>
  <c r="Q8" i="3" s="1"/>
  <c r="N7" i="3"/>
  <c r="P7" i="3" s="1"/>
  <c r="P15" i="1"/>
  <c r="N15" i="1"/>
  <c r="N107" i="1" s="1"/>
  <c r="M15" i="1"/>
  <c r="M107" i="1" s="1"/>
  <c r="L15" i="1"/>
  <c r="L107" i="1" s="1"/>
  <c r="K15" i="1"/>
  <c r="J15" i="1"/>
  <c r="I15" i="1"/>
  <c r="H15" i="1"/>
  <c r="O14" i="1"/>
  <c r="Q14" i="1" s="1"/>
  <c r="R14" i="1" s="1"/>
  <c r="O13" i="1"/>
  <c r="Q13" i="1" s="1"/>
  <c r="R13" i="1" s="1"/>
  <c r="O12" i="1"/>
  <c r="Q12" i="1" s="1"/>
  <c r="R12" i="1" s="1"/>
  <c r="O11" i="1"/>
  <c r="Q11" i="1" s="1"/>
  <c r="R11" i="1" s="1"/>
  <c r="O10" i="1"/>
  <c r="Q10" i="1" s="1"/>
  <c r="R10" i="1" s="1"/>
  <c r="O9" i="1"/>
  <c r="Q9" i="1" s="1"/>
  <c r="H106" i="3" l="1"/>
  <c r="P17" i="3"/>
  <c r="P23" i="3" s="1"/>
  <c r="N53" i="3"/>
  <c r="P53" i="3"/>
  <c r="N83" i="3"/>
  <c r="L106" i="3"/>
  <c r="P77" i="3"/>
  <c r="Q77" i="3" s="1"/>
  <c r="K106" i="3"/>
  <c r="M106" i="3"/>
  <c r="K107" i="1"/>
  <c r="I107" i="1"/>
  <c r="J107" i="1"/>
  <c r="P107" i="1"/>
  <c r="H107" i="1"/>
  <c r="O75" i="1"/>
  <c r="Q69" i="1"/>
  <c r="R69" i="1" s="1"/>
  <c r="R75" i="1" s="1"/>
  <c r="O55" i="1"/>
  <c r="O65" i="1"/>
  <c r="O95" i="1"/>
  <c r="O85" i="1"/>
  <c r="O105" i="1"/>
  <c r="Q89" i="1"/>
  <c r="Q101" i="1"/>
  <c r="R101" i="1" s="1"/>
  <c r="R99" i="1"/>
  <c r="Q75" i="1"/>
  <c r="Q85" i="1"/>
  <c r="R80" i="1"/>
  <c r="R85" i="1" s="1"/>
  <c r="O35" i="1"/>
  <c r="O45" i="1"/>
  <c r="Q49" i="1"/>
  <c r="Q59" i="1"/>
  <c r="Q39" i="1"/>
  <c r="Q29" i="1"/>
  <c r="R22" i="1"/>
  <c r="R24" i="1"/>
  <c r="R20" i="1"/>
  <c r="R21" i="1"/>
  <c r="R23" i="1"/>
  <c r="O25" i="1"/>
  <c r="Q25" i="1"/>
  <c r="R19" i="1"/>
  <c r="R9" i="1"/>
  <c r="R15" i="1" s="1"/>
  <c r="Q15" i="1"/>
  <c r="P73" i="3"/>
  <c r="Q67" i="3"/>
  <c r="Q73" i="3" s="1"/>
  <c r="P33" i="3"/>
  <c r="Q27" i="3"/>
  <c r="Q33" i="3" s="1"/>
  <c r="Q83" i="3"/>
  <c r="P63" i="3"/>
  <c r="Q57" i="3"/>
  <c r="Q63" i="3" s="1"/>
  <c r="P13" i="3"/>
  <c r="Q7" i="3"/>
  <c r="Q13" i="3" s="1"/>
  <c r="P43" i="3"/>
  <c r="Q37" i="3"/>
  <c r="Q43" i="3" s="1"/>
  <c r="P94" i="3"/>
  <c r="Q87" i="3"/>
  <c r="Q94" i="3" s="1"/>
  <c r="P105" i="3"/>
  <c r="Q98" i="3"/>
  <c r="Q105" i="3" s="1"/>
  <c r="N33" i="3"/>
  <c r="P83" i="3"/>
  <c r="O15" i="1"/>
  <c r="N63" i="3"/>
  <c r="N13" i="3"/>
  <c r="N43" i="3"/>
  <c r="N73" i="3"/>
  <c r="N105" i="3"/>
  <c r="Q47" i="3"/>
  <c r="Q53" i="3" s="1"/>
  <c r="Q17" i="3"/>
  <c r="Q23" i="3" s="1"/>
  <c r="N94" i="3"/>
  <c r="O107" i="1" l="1"/>
  <c r="R105" i="1"/>
  <c r="R25" i="1"/>
  <c r="Q105" i="1"/>
  <c r="Q95" i="1"/>
  <c r="R89" i="1"/>
  <c r="R95" i="1" s="1"/>
  <c r="Q65" i="1"/>
  <c r="R59" i="1"/>
  <c r="R65" i="1" s="1"/>
  <c r="Q55" i="1"/>
  <c r="R49" i="1"/>
  <c r="R55" i="1" s="1"/>
  <c r="Q35" i="1"/>
  <c r="R29" i="1"/>
  <c r="R35" i="1" s="1"/>
  <c r="Q45" i="1"/>
  <c r="R39" i="1"/>
  <c r="R45" i="1" s="1"/>
  <c r="P106" i="3"/>
  <c r="Q106" i="3"/>
  <c r="N106" i="3"/>
  <c r="R107" i="1" l="1"/>
  <c r="Q107" i="1"/>
</calcChain>
</file>

<file path=xl/sharedStrings.xml><?xml version="1.0" encoding="utf-8"?>
<sst xmlns="http://schemas.openxmlformats.org/spreadsheetml/2006/main" count="1140" uniqueCount="419">
  <si>
    <t>Republic of Iraq - Ministry of Higher Education and Scientific Research</t>
  </si>
  <si>
    <t>جمهورية العراق - وزارة التعليم العالي والبحث العلمي</t>
  </si>
  <si>
    <t>Program Curriculum (2023 - 2024)</t>
  </si>
  <si>
    <t>Level</t>
  </si>
  <si>
    <t>Semester</t>
  </si>
  <si>
    <t>No.</t>
  </si>
  <si>
    <t>Module Code</t>
  </si>
  <si>
    <t>Module Name in English</t>
  </si>
  <si>
    <t>اسم المادة الدراسية</t>
  </si>
  <si>
    <t>Language</t>
  </si>
  <si>
    <t>SSWL (hr/w)</t>
  </si>
  <si>
    <t>Exam hr/sem</t>
  </si>
  <si>
    <t>SSWL</t>
  </si>
  <si>
    <t>USSWL</t>
  </si>
  <si>
    <t>SWL</t>
  </si>
  <si>
    <t>ECTS</t>
  </si>
  <si>
    <t>Module Type</t>
  </si>
  <si>
    <t>Prerequisite Module(s) Code</t>
  </si>
  <si>
    <t>CL (hr/w)</t>
  </si>
  <si>
    <t>Lect (hr/w)</t>
  </si>
  <si>
    <t>Lab (hr/w)</t>
  </si>
  <si>
    <t>Pr (hr/w)</t>
  </si>
  <si>
    <t>Tut (hr/w)</t>
  </si>
  <si>
    <t>Semn (hr/w)</t>
  </si>
  <si>
    <t>hr/sem</t>
  </si>
  <si>
    <t>One</t>
  </si>
  <si>
    <t>UoB12345</t>
  </si>
  <si>
    <t>Academic English</t>
  </si>
  <si>
    <t>الانجليزية الأكاديمية</t>
  </si>
  <si>
    <t>English</t>
  </si>
  <si>
    <t>B</t>
  </si>
  <si>
    <t>UGI</t>
  </si>
  <si>
    <t>UoB12346</t>
  </si>
  <si>
    <t>UoB12347</t>
  </si>
  <si>
    <t>UoB12348</t>
  </si>
  <si>
    <t>C</t>
  </si>
  <si>
    <t>UoB12349</t>
  </si>
  <si>
    <t>Total</t>
  </si>
  <si>
    <t>Two</t>
  </si>
  <si>
    <t>UGII</t>
  </si>
  <si>
    <t>Three</t>
  </si>
  <si>
    <t>Four</t>
  </si>
  <si>
    <t>UGIII</t>
  </si>
  <si>
    <t>Five</t>
  </si>
  <si>
    <t>Six</t>
  </si>
  <si>
    <t>UGIV</t>
  </si>
  <si>
    <t>Seven</t>
  </si>
  <si>
    <t>Eight</t>
  </si>
  <si>
    <t>Structured SWL (hr/w) type</t>
  </si>
  <si>
    <t>CL</t>
  </si>
  <si>
    <t>Class Lecture</t>
  </si>
  <si>
    <t>Module type</t>
  </si>
  <si>
    <t>Basic learning activities</t>
  </si>
  <si>
    <t xml:space="preserve">SWL: </t>
  </si>
  <si>
    <t>Student Workload</t>
  </si>
  <si>
    <t>Lab</t>
  </si>
  <si>
    <t>Laboratory</t>
  </si>
  <si>
    <t>Core learning activity</t>
  </si>
  <si>
    <t xml:space="preserve">SSWL: </t>
  </si>
  <si>
    <t>Structured SWL</t>
  </si>
  <si>
    <t>Pr</t>
  </si>
  <si>
    <t>Practical Training</t>
  </si>
  <si>
    <t>S</t>
  </si>
  <si>
    <t>Suport or related learning activity</t>
  </si>
  <si>
    <t xml:space="preserve">USSWL: </t>
  </si>
  <si>
    <t>Unstructured SWL</t>
  </si>
  <si>
    <t>Tut</t>
  </si>
  <si>
    <t>Tutorial</t>
  </si>
  <si>
    <t>E</t>
  </si>
  <si>
    <t>Elective learning activity</t>
  </si>
  <si>
    <t>Lect</t>
  </si>
  <si>
    <t>Online lecture</t>
  </si>
  <si>
    <t>Semn</t>
  </si>
  <si>
    <t>Seminar</t>
  </si>
  <si>
    <t>Note: Columns O, Q and R are progrmaed, protected and should not be edited</t>
  </si>
  <si>
    <t>UNIVERSITYo of Bghdad</t>
  </si>
  <si>
    <t>Bachelor's level (First cycle) - Honors Bachelor degree in Pharmacy</t>
  </si>
  <si>
    <t>Five years (Ten semesters) - 300 ECTS credits - 1 ECTS = 25</t>
  </si>
  <si>
    <t>M Code</t>
  </si>
  <si>
    <t>Module Title</t>
  </si>
  <si>
    <t>Type</t>
  </si>
  <si>
    <t>Prerequisite Module(s)</t>
  </si>
  <si>
    <t>P (hr/w)</t>
  </si>
  <si>
    <t>Clin (hr/w)</t>
  </si>
  <si>
    <t>Academic Computing</t>
  </si>
  <si>
    <t>الحوسبة الأكاديمية</t>
  </si>
  <si>
    <t>Kurdistan Studies</t>
  </si>
  <si>
    <t>دراسات كردستان</t>
  </si>
  <si>
    <t>Kurdish</t>
  </si>
  <si>
    <t>Medical Physics</t>
  </si>
  <si>
    <t>الفيزياء الطبية</t>
  </si>
  <si>
    <t>Introduction to Pharmaceutical Sciences</t>
  </si>
  <si>
    <t>مقدمة في العلوم الصيدلانية</t>
  </si>
  <si>
    <t>UoB12350</t>
  </si>
  <si>
    <t>Human Biology</t>
  </si>
  <si>
    <t>علم الأحياء البشري</t>
  </si>
  <si>
    <t>Academic Debate</t>
  </si>
  <si>
    <t>UoB12351</t>
  </si>
  <si>
    <t>Pharmaceuticals Calculations</t>
  </si>
  <si>
    <t>UoB12352</t>
  </si>
  <si>
    <t>Medical Terminology</t>
  </si>
  <si>
    <t>UoB12353</t>
  </si>
  <si>
    <t>Human Anatomy</t>
  </si>
  <si>
    <t>UoB12354</t>
  </si>
  <si>
    <t>Histology</t>
  </si>
  <si>
    <t>UoB12355</t>
  </si>
  <si>
    <t>Analytical Chemistry</t>
  </si>
  <si>
    <t>Pharmaceutics I (Drops-Injections-Syrup)</t>
  </si>
  <si>
    <t>UoB12356</t>
  </si>
  <si>
    <t>Pharmaceuticals Instrumental Analysis</t>
  </si>
  <si>
    <t>UoB12357</t>
  </si>
  <si>
    <t>Human Physiology</t>
  </si>
  <si>
    <t>UoB12358</t>
  </si>
  <si>
    <t xml:space="preserve">Organic Chemistry </t>
  </si>
  <si>
    <t>UoB12359</t>
  </si>
  <si>
    <t>Physical Pharmacy</t>
  </si>
  <si>
    <t>UoB12360</t>
  </si>
  <si>
    <t>Clinical Nutrition and Supplements</t>
  </si>
  <si>
    <t>Pharmaceutics II (Tablets + Capsules)</t>
  </si>
  <si>
    <t>CUE91021</t>
  </si>
  <si>
    <t>UoB12361</t>
  </si>
  <si>
    <t>Principles of drug Actions</t>
  </si>
  <si>
    <t>UoB12362</t>
  </si>
  <si>
    <t>Pathophysiology</t>
  </si>
  <si>
    <t>UoB12363</t>
  </si>
  <si>
    <t>Biochemistry</t>
  </si>
  <si>
    <t>UoB12364</t>
  </si>
  <si>
    <t>Microbiology</t>
  </si>
  <si>
    <t>UoB12365</t>
  </si>
  <si>
    <t>Communication Skills</t>
  </si>
  <si>
    <t>Pharmaceutics III (cream-ointment-suppositories)</t>
  </si>
  <si>
    <t>CUE91021 &amp; CUE91031</t>
  </si>
  <si>
    <t>UoB12366</t>
  </si>
  <si>
    <t>Pharmacology I</t>
  </si>
  <si>
    <t>UoB12367</t>
  </si>
  <si>
    <t>Toxicology</t>
  </si>
  <si>
    <t>UoB12368</t>
  </si>
  <si>
    <t>Drug Delivery Systems</t>
  </si>
  <si>
    <t>UoB12369</t>
  </si>
  <si>
    <t>Immunology</t>
  </si>
  <si>
    <t>UoB12370</t>
  </si>
  <si>
    <t>Medical Bacteriology</t>
  </si>
  <si>
    <t>Pharmacology II</t>
  </si>
  <si>
    <t>CUE91042</t>
  </si>
  <si>
    <t>UoB12371</t>
  </si>
  <si>
    <t>Pharmacognosy I</t>
  </si>
  <si>
    <t>UoB12372</t>
  </si>
  <si>
    <t>Pharmaceutical Chemistry I</t>
  </si>
  <si>
    <t>UoB12373</t>
  </si>
  <si>
    <t xml:space="preserve">Biopharmaceutics and Pharmacokinetics </t>
  </si>
  <si>
    <t>UoB12374</t>
  </si>
  <si>
    <t>Medical Virology</t>
  </si>
  <si>
    <t>UoB12375</t>
  </si>
  <si>
    <t>Pharmacoeconomics and Marketing</t>
  </si>
  <si>
    <t>Pharmaceutical Chemistry II</t>
  </si>
  <si>
    <t>CUE91053</t>
  </si>
  <si>
    <t>UoB12376</t>
  </si>
  <si>
    <t>Pharmacognosy II</t>
  </si>
  <si>
    <t>CUE91052</t>
  </si>
  <si>
    <t>UoB12377</t>
  </si>
  <si>
    <t>Clinical Toxicology</t>
  </si>
  <si>
    <t>UoB12378</t>
  </si>
  <si>
    <t>Research Methods and Ethics</t>
  </si>
  <si>
    <t>UoB12379</t>
  </si>
  <si>
    <t>Biostatistics</t>
  </si>
  <si>
    <t>UoB12380</t>
  </si>
  <si>
    <t>Pharmacy Ethics and Laws</t>
  </si>
  <si>
    <t>Industrial Pharmacy</t>
  </si>
  <si>
    <t>UoB12381</t>
  </si>
  <si>
    <t>Pharmaceutical Biotechnology</t>
  </si>
  <si>
    <t>UoB12382</t>
  </si>
  <si>
    <t>Pharmaceutical Microbiology</t>
  </si>
  <si>
    <t>UoB12383</t>
  </si>
  <si>
    <t>Hematology and Blood Banking</t>
  </si>
  <si>
    <t>UoB12384</t>
  </si>
  <si>
    <t>Molecular Biology</t>
  </si>
  <si>
    <t>UoB12385</t>
  </si>
  <si>
    <t>Clinical Pharmacy and Therapeutics</t>
  </si>
  <si>
    <t>UGV</t>
  </si>
  <si>
    <t>Nine</t>
  </si>
  <si>
    <t>Drug Design and Development</t>
  </si>
  <si>
    <t>UoB12386</t>
  </si>
  <si>
    <t>Clinical Biochemistry</t>
  </si>
  <si>
    <t>UoB12387</t>
  </si>
  <si>
    <t>Drug Registration and Authorization</t>
  </si>
  <si>
    <t>UoB12388</t>
  </si>
  <si>
    <t>Patient Assessment and Skills</t>
  </si>
  <si>
    <t>UoB12389</t>
  </si>
  <si>
    <t>Emergency Medicine</t>
  </si>
  <si>
    <t>UoB12390</t>
  </si>
  <si>
    <t>Electronic Medical Records</t>
  </si>
  <si>
    <t>UoB12391</t>
  </si>
  <si>
    <t>Graduation Project</t>
  </si>
  <si>
    <t>Ten</t>
  </si>
  <si>
    <t>Pharmaceuticals Quality Control</t>
  </si>
  <si>
    <t>UoB12392</t>
  </si>
  <si>
    <t>Drugs Interactions</t>
  </si>
  <si>
    <t>UoB12393</t>
  </si>
  <si>
    <t>Community Pharmacy (OTC)</t>
  </si>
  <si>
    <t>UoB12394</t>
  </si>
  <si>
    <t>Infectious Diseases and Vaccines</t>
  </si>
  <si>
    <t>UoB12395</t>
  </si>
  <si>
    <t>Cosmetics &amp; Aesthetics</t>
  </si>
  <si>
    <t>UoB12396</t>
  </si>
  <si>
    <t>Nuclear Pharmacy</t>
  </si>
  <si>
    <t>Note: The student should complete 4 weeks of Summer Internships to fullfil the requirements of the Bachelor of Science degree</t>
  </si>
  <si>
    <t xml:space="preserve">Note: </t>
  </si>
  <si>
    <t>Prerequiste modules is fulfilled by attendance (formative assessment), not by passing grade.</t>
  </si>
  <si>
    <t>Title</t>
  </si>
  <si>
    <t>%</t>
  </si>
  <si>
    <t>Total ECTS per semester =</t>
  </si>
  <si>
    <t>Suported or related learning activity</t>
  </si>
  <si>
    <t>Total ECTS per program =</t>
  </si>
  <si>
    <t>Total SWL hr per program =</t>
  </si>
  <si>
    <t>hr/w</t>
  </si>
  <si>
    <t>ECTS of core modules =</t>
  </si>
  <si>
    <t>Student workload</t>
  </si>
  <si>
    <t>ECTS of supporting modules =</t>
  </si>
  <si>
    <t>P</t>
  </si>
  <si>
    <t>ECTS of basic modules =</t>
  </si>
  <si>
    <t>Clin</t>
  </si>
  <si>
    <t>Clinical</t>
  </si>
  <si>
    <t>English language</t>
  </si>
  <si>
    <t>Democracy and Human rights</t>
  </si>
  <si>
    <t>VET101</t>
  </si>
  <si>
    <t>VET103</t>
  </si>
  <si>
    <t xml:space="preserve">Skeleton Anatomy </t>
  </si>
  <si>
    <t>VET104</t>
  </si>
  <si>
    <t>Animal Management</t>
  </si>
  <si>
    <t>VET105</t>
  </si>
  <si>
    <t>Biorisk Management</t>
  </si>
  <si>
    <t>Arabic</t>
  </si>
  <si>
    <t>VET501</t>
  </si>
  <si>
    <t>Large animal surgery</t>
  </si>
  <si>
    <t>VET502</t>
  </si>
  <si>
    <t>Metabolic and Nutrition Disorder</t>
  </si>
  <si>
    <t>VET503</t>
  </si>
  <si>
    <t>Meat Hygiene</t>
  </si>
  <si>
    <t>VET504</t>
  </si>
  <si>
    <t>Reproductive Biotechnology and Artificial Insemination</t>
  </si>
  <si>
    <t>VET505</t>
  </si>
  <si>
    <t>VET506</t>
  </si>
  <si>
    <t>VET507</t>
  </si>
  <si>
    <t>Small animal surgery</t>
  </si>
  <si>
    <t>VET508</t>
  </si>
  <si>
    <t xml:space="preserve">Animals Systematic medicine </t>
  </si>
  <si>
    <t>VET509</t>
  </si>
  <si>
    <t>Veterinary Ethics</t>
  </si>
  <si>
    <t>VET510</t>
  </si>
  <si>
    <t xml:space="preserve">Milk hygiene </t>
  </si>
  <si>
    <t>VET511</t>
  </si>
  <si>
    <t>Fish diseases</t>
  </si>
  <si>
    <t>VET512</t>
  </si>
  <si>
    <t>VET401</t>
  </si>
  <si>
    <t>Gastroenterology Medicine</t>
  </si>
  <si>
    <t>VET402</t>
  </si>
  <si>
    <t>Ruminant Infectious Diseases</t>
  </si>
  <si>
    <t>VET403</t>
  </si>
  <si>
    <t>Infectious Poultry Diseases</t>
  </si>
  <si>
    <t>VET404</t>
  </si>
  <si>
    <t>General Veterinary  Surgery</t>
  </si>
  <si>
    <t>VET405</t>
  </si>
  <si>
    <t>Female and Male Fertility and Gentile Diseases</t>
  </si>
  <si>
    <t>VET406</t>
  </si>
  <si>
    <t>VET407</t>
  </si>
  <si>
    <t xml:space="preserve">Respiratory and Neural Medicine </t>
  </si>
  <si>
    <t>VET408</t>
  </si>
  <si>
    <t>VET409</t>
  </si>
  <si>
    <t>Non-infectious Poultry Diseases</t>
  </si>
  <si>
    <t>VET410</t>
  </si>
  <si>
    <t>Morbid anatomy and Forensic Medicine</t>
  </si>
  <si>
    <t>VET411</t>
  </si>
  <si>
    <t>Monogastric Infectious diseases</t>
  </si>
  <si>
    <t>VET412</t>
  </si>
  <si>
    <t>VET301</t>
  </si>
  <si>
    <t xml:space="preserve">Helminthology  </t>
  </si>
  <si>
    <t>VET302</t>
  </si>
  <si>
    <t>General  Pharmacology</t>
  </si>
  <si>
    <t>VET303</t>
  </si>
  <si>
    <t>Veterinary Virology</t>
  </si>
  <si>
    <t>VET304</t>
  </si>
  <si>
    <t>General Microbiology</t>
  </si>
  <si>
    <t>VET305</t>
  </si>
  <si>
    <t>General Pathology</t>
  </si>
  <si>
    <t>VET306</t>
  </si>
  <si>
    <t>Veterinary Immunology</t>
  </si>
  <si>
    <t>VET307</t>
  </si>
  <si>
    <t>Protozoa and Arthropod</t>
  </si>
  <si>
    <t>VET308</t>
  </si>
  <si>
    <t>Clinical Pharmacology and Toxicology</t>
  </si>
  <si>
    <t>VET309</t>
  </si>
  <si>
    <t>Systematic  Bacteriology and Mycology</t>
  </si>
  <si>
    <t>VET310</t>
  </si>
  <si>
    <t>VET311</t>
  </si>
  <si>
    <t>Clinical Pathology</t>
  </si>
  <si>
    <t>VET312</t>
  </si>
  <si>
    <t>Animal Physical examination</t>
  </si>
  <si>
    <t>Ba 'ath regime crimes</t>
  </si>
  <si>
    <t>Visceral Anatomy</t>
  </si>
  <si>
    <t>Basic Histology</t>
  </si>
  <si>
    <t>General  Physiology</t>
  </si>
  <si>
    <t>Animal Nutrition</t>
  </si>
  <si>
    <t xml:space="preserve">Genetics </t>
  </si>
  <si>
    <t>VET106</t>
  </si>
  <si>
    <t>VET201</t>
  </si>
  <si>
    <t>VET202</t>
  </si>
  <si>
    <t>VET203</t>
  </si>
  <si>
    <t>VET204</t>
  </si>
  <si>
    <t>VET205</t>
  </si>
  <si>
    <t>Neural and vascular Anatomy</t>
  </si>
  <si>
    <t xml:space="preserve">Biochemistry  </t>
  </si>
  <si>
    <t>Systemic Physiology</t>
  </si>
  <si>
    <t>Applied Statistics</t>
  </si>
  <si>
    <t>Basic Biochemistry</t>
  </si>
  <si>
    <t>VET206</t>
  </si>
  <si>
    <t>VET207</t>
  </si>
  <si>
    <t>VET208</t>
  </si>
  <si>
    <t>VET209</t>
  </si>
  <si>
    <t>VET210</t>
  </si>
  <si>
    <t>VET211</t>
  </si>
  <si>
    <t>Must be 300 ECTS</t>
  </si>
  <si>
    <t>Arabic language</t>
  </si>
  <si>
    <t>Computer</t>
  </si>
  <si>
    <t>VET107</t>
  </si>
  <si>
    <t>VET108</t>
  </si>
  <si>
    <t>Muscular Anatomy</t>
  </si>
  <si>
    <t>Animal Husbandry</t>
  </si>
  <si>
    <t xml:space="preserve">Poultry Management   </t>
  </si>
  <si>
    <t>VET102</t>
  </si>
  <si>
    <t xml:space="preserve">General Chemistry </t>
  </si>
  <si>
    <t>UNO205</t>
  </si>
  <si>
    <t xml:space="preserve">Veterinary Orthopedic Surgery and Diagnostic Image </t>
  </si>
  <si>
    <t>Systemic Histology and Embryology</t>
  </si>
  <si>
    <t>Bachelor's degree in Veterinary Medicine and Surgery</t>
  </si>
  <si>
    <r>
      <t xml:space="preserve">Five years (Ten semesters) - 300 ECTS credits - </t>
    </r>
    <r>
      <rPr>
        <b/>
        <sz val="10"/>
        <color rgb="FFFF0000"/>
        <rFont val="Arial"/>
        <family val="2"/>
      </rPr>
      <t>1 ECTS = 25 hr</t>
    </r>
  </si>
  <si>
    <t>Program Curriculum (2024 - 2025)</t>
  </si>
  <si>
    <t xml:space="preserve"> بكالوريوس في الطب والجراحة البيطرية </t>
  </si>
  <si>
    <t>المنهاج الدراسي للعام ٢٠٢٤-٢٠٢٥</t>
  </si>
  <si>
    <r>
      <t xml:space="preserve">خمس سنوات (عشرة فصول دراسية) - </t>
    </r>
    <r>
      <rPr>
        <b/>
        <sz val="13"/>
        <color rgb="FF000000"/>
        <rFont val="Times New Roman"/>
        <family val="1"/>
      </rPr>
      <t>٣٠٠</t>
    </r>
    <r>
      <rPr>
        <b/>
        <sz val="13"/>
        <color rgb="FF000000"/>
        <rFont val="Calibri"/>
        <family val="2"/>
      </rPr>
      <t xml:space="preserve"> وحدة اوربية - </t>
    </r>
    <r>
      <rPr>
        <b/>
        <sz val="13"/>
        <color rgb="FFFF0000"/>
        <rFont val="Calibri"/>
        <family val="2"/>
      </rPr>
      <t>كل وحدة اوربية =  ٢٥ ساعة</t>
    </r>
  </si>
  <si>
    <t>أدارة المخاطر البايولوجية</t>
  </si>
  <si>
    <t>تشريح الهيكل العظمي</t>
  </si>
  <si>
    <t>ادارة الحيوان</t>
  </si>
  <si>
    <t>General Biology</t>
  </si>
  <si>
    <t>علم الاحياء العام</t>
  </si>
  <si>
    <t>الديمقراطية وحقوق الانسان</t>
  </si>
  <si>
    <t>اللغة الانكليزية</t>
  </si>
  <si>
    <t>اللغة العربية</t>
  </si>
  <si>
    <t>الحاسوب</t>
  </si>
  <si>
    <t>الكيمياء العامة</t>
  </si>
  <si>
    <t>تشريح العضلات</t>
  </si>
  <si>
    <t>تربية وتحسين الحيوان</t>
  </si>
  <si>
    <t>إدارة الدواجن</t>
  </si>
  <si>
    <t>جرائم نظام البعث</t>
  </si>
  <si>
    <t>التشريح الحشوي</t>
  </si>
  <si>
    <t>مبادئ علم الانسجة</t>
  </si>
  <si>
    <t>علم الفسلجة العام</t>
  </si>
  <si>
    <t>مبادئ الكيمياء الحياتية</t>
  </si>
  <si>
    <t>تغذية الحيوان</t>
  </si>
  <si>
    <t>تشريح الجهاز العصبي والوعائي</t>
  </si>
  <si>
    <t>الكيمياء الحياتية</t>
  </si>
  <si>
    <t>علم الانسجة الجهازي والاجنة</t>
  </si>
  <si>
    <t xml:space="preserve"> علم الفسلجة الجهازي</t>
  </si>
  <si>
    <t>الاحصاء التطبيقي</t>
  </si>
  <si>
    <t>الوراثة</t>
  </si>
  <si>
    <t>علم الديدان</t>
  </si>
  <si>
    <t>علم الادوية العام</t>
  </si>
  <si>
    <t>علم الفيروسات البيطري</t>
  </si>
  <si>
    <t>علم  الاحياء المجهرية العام</t>
  </si>
  <si>
    <t>علم الامراض العام</t>
  </si>
  <si>
    <t>علم المناعة البيطري</t>
  </si>
  <si>
    <t>الاوالي والمفصليات</t>
  </si>
  <si>
    <t>علم الادوية السريري والسموم</t>
  </si>
  <si>
    <t xml:space="preserve">الجراثيم الجهازي والفطريات </t>
  </si>
  <si>
    <t>Systemic Veterinary Pathology</t>
  </si>
  <si>
    <t>علم الامراض البيطري الجهازي</t>
  </si>
  <si>
    <t>التشخيصات المرضية</t>
  </si>
  <si>
    <t>الفحص البدني للحيوان</t>
  </si>
  <si>
    <t>الطب الباطني للجهاز الهضمي</t>
  </si>
  <si>
    <t>الامراض المعدية للمجترات</t>
  </si>
  <si>
    <t>امراض الدواجن المعدية</t>
  </si>
  <si>
    <t>الجراحة البيطري العام</t>
  </si>
  <si>
    <t>خصوبة الاناث والذكور والامراض لتناسلية</t>
  </si>
  <si>
    <t xml:space="preserve"> طب الجهاز التنفسي والعصبي</t>
  </si>
  <si>
    <t>جراحة العظام والتصوير التشخيصي</t>
  </si>
  <si>
    <t>امراض الدواجن غير المعدية</t>
  </si>
  <si>
    <t>التشريح المرضي والطب العدلي</t>
  </si>
  <si>
    <t>الامراض المعدية لوحيدة المعدة</t>
  </si>
  <si>
    <t>جراحة الحيوانات الكبيرة</t>
  </si>
  <si>
    <t>الاعتلالات الايضية والغذائية</t>
  </si>
  <si>
    <t>صحة اللحوم</t>
  </si>
  <si>
    <t>تقانات التكاثر والتلقيح الصناعي</t>
  </si>
  <si>
    <t>الطب الباطني الجهازي</t>
  </si>
  <si>
    <t>جراحة الحيوانات الصغيرة</t>
  </si>
  <si>
    <t>السلوك المهني البيطري</t>
  </si>
  <si>
    <t>صحة الحليب</t>
  </si>
  <si>
    <t>أمراض الاسماك</t>
  </si>
  <si>
    <t>التطبيق البيطري</t>
  </si>
  <si>
    <t>اساسيات التطبيق البيطري</t>
  </si>
  <si>
    <t>Basic Veterinary Clinic</t>
  </si>
  <si>
    <t>Veterinary Clinic</t>
  </si>
  <si>
    <t>Primary Veterinary Rotation Clinic</t>
  </si>
  <si>
    <t xml:space="preserve">التطبيق البيطري الدوري التخصصي </t>
  </si>
  <si>
    <t>التطبيق البيطري الدوري الاولي</t>
  </si>
  <si>
    <t>Specialized Veterinary Rotation Clinic</t>
  </si>
  <si>
    <t>First</t>
  </si>
  <si>
    <t>Second</t>
  </si>
  <si>
    <t>Third</t>
  </si>
  <si>
    <t>Fourth</t>
  </si>
  <si>
    <t>Fifth</t>
  </si>
  <si>
    <t>Note: The student should complete 9 weeks of Summer Veterinary Rotation Clinic to fullfil the requirements of the Bachelor's degree</t>
  </si>
  <si>
    <t>Note: The student should complete a research project in one of veterinary scienses to fullfil the requirements of the Bachelor's degree</t>
  </si>
  <si>
    <t>Veterinary Obstetrics</t>
  </si>
  <si>
    <t>التوليد البيطري</t>
  </si>
  <si>
    <t>University o Diyalal - College of Veterinary Medicine</t>
  </si>
  <si>
    <t xml:space="preserve">جامعة ديالى- كلية الطب البيطري </t>
  </si>
  <si>
    <t>UD01</t>
  </si>
  <si>
    <t>UD02</t>
  </si>
  <si>
    <t>UD04</t>
  </si>
  <si>
    <t>UD03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</si>
</sst>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1" x14ac:knownFonts="1">
    <font>
      <sz val="10"/>
      <color rgb="FF000000"/>
      <name val="Arial"/>
      <scheme val="minor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3"/>
      <color rgb="FF000000"/>
      <name val="Calibri"/>
      <family val="2"/>
    </font>
    <font>
      <b/>
      <sz val="11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  <scheme val="minor"/>
    </font>
    <font>
      <sz val="9"/>
      <color rgb="FFFFFFFF"/>
      <name val="Arial"/>
      <family val="2"/>
    </font>
    <font>
      <b/>
      <sz val="9"/>
      <color rgb="FF073763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13"/>
      <color rgb="FF000000"/>
      <name val="Times New Roman"/>
      <family val="1"/>
    </font>
    <font>
      <b/>
      <sz val="13"/>
      <color rgb="FFFF0000"/>
      <name val="Calibri"/>
      <family val="2"/>
    </font>
    <font>
      <sz val="11"/>
      <color rgb="FF000000"/>
      <name val="Arial"/>
      <family val="2"/>
      <scheme val="minor"/>
    </font>
    <font>
      <b/>
      <sz val="12"/>
      <color rgb="FFFFFFFF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D966"/>
        <bgColor rgb="FFFFD966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  <fill>
      <patternFill patternType="solid">
        <fgColor rgb="FFFF0000"/>
        <bgColor rgb="FFFF0000"/>
      </patternFill>
    </fill>
    <fill>
      <patternFill patternType="solid">
        <fgColor theme="6" tint="0.79998168889431442"/>
        <bgColor rgb="FFD9D9D9"/>
      </patternFill>
    </fill>
    <fill>
      <patternFill patternType="solid">
        <fgColor theme="9" tint="0.79998168889431442"/>
        <bgColor rgb="FFD9D9D9"/>
      </patternFill>
    </fill>
    <fill>
      <patternFill patternType="solid">
        <fgColor theme="8" tint="0.79998168889431442"/>
        <bgColor rgb="FFCCCCCC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rgb="FFCCCCCC"/>
      </patternFill>
    </fill>
    <fill>
      <patternFill patternType="solid">
        <fgColor theme="4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/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rgb="FF0000FF"/>
      </right>
      <top/>
      <bottom style="thin">
        <color rgb="FFD9D9D9"/>
      </bottom>
      <diagonal/>
    </border>
    <border>
      <left style="thin">
        <color rgb="FF000000"/>
      </left>
      <right style="thin">
        <color rgb="FFD9D9D9"/>
      </right>
      <top style="thin">
        <color rgb="FF000000"/>
      </top>
      <bottom style="thin">
        <color rgb="FF000000"/>
      </bottom>
      <diagonal/>
    </border>
    <border>
      <left/>
      <right style="thin">
        <color rgb="FFD9D9D9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FF"/>
      </left>
      <right/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/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0000FF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F"/>
      </left>
      <right/>
      <top style="thin">
        <color rgb="FFD9D9D9"/>
      </top>
      <bottom style="thin">
        <color rgb="FFD9D9D9"/>
      </bottom>
      <diagonal/>
    </border>
    <border>
      <left/>
      <right style="thin">
        <color rgb="FF0000FF"/>
      </right>
      <top style="thin">
        <color rgb="FFD9D9D9"/>
      </top>
      <bottom style="thin">
        <color rgb="FFD9D9D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6">
    <xf numFmtId="0" fontId="0" fillId="0" borderId="0" xfId="0"/>
    <xf numFmtId="0" fontId="1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vertical="center"/>
    </xf>
    <xf numFmtId="0" fontId="9" fillId="2" borderId="13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" fontId="7" fillId="2" borderId="13" xfId="0" applyNumberFormat="1" applyFont="1" applyFill="1" applyBorder="1" applyAlignment="1">
      <alignment horizontal="center" vertical="center"/>
    </xf>
    <xf numFmtId="2" fontId="7" fillId="2" borderId="13" xfId="0" applyNumberFormat="1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1" fontId="7" fillId="6" borderId="10" xfId="0" applyNumberFormat="1" applyFont="1" applyFill="1" applyBorder="1" applyAlignment="1">
      <alignment horizontal="center" vertical="center"/>
    </xf>
    <xf numFmtId="2" fontId="7" fillId="6" borderId="10" xfId="0" applyNumberFormat="1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vertical="center"/>
    </xf>
    <xf numFmtId="0" fontId="7" fillId="5" borderId="10" xfId="0" applyFont="1" applyFill="1" applyBorder="1" applyAlignment="1">
      <alignment horizontal="left" vertical="center"/>
    </xf>
    <xf numFmtId="0" fontId="7" fillId="5" borderId="13" xfId="0" applyFont="1" applyFill="1" applyBorder="1" applyAlignment="1">
      <alignment vertical="center"/>
    </xf>
    <xf numFmtId="0" fontId="7" fillId="5" borderId="12" xfId="0" applyFont="1" applyFill="1" applyBorder="1" applyAlignment="1">
      <alignment horizontal="left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9" fillId="5" borderId="15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5" borderId="0" xfId="0" applyFont="1" applyFill="1" applyAlignment="1">
      <alignment vertical="center"/>
    </xf>
    <xf numFmtId="0" fontId="9" fillId="0" borderId="10" xfId="0" applyFont="1" applyBorder="1" applyAlignment="1">
      <alignment vertical="center"/>
    </xf>
    <xf numFmtId="164" fontId="7" fillId="6" borderId="1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7" fillId="6" borderId="0" xfId="0" applyFont="1" applyFill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right" vertical="center"/>
    </xf>
    <xf numFmtId="0" fontId="7" fillId="5" borderId="0" xfId="0" applyFont="1" applyFill="1" applyAlignment="1">
      <alignment horizontal="right" vertical="center"/>
    </xf>
    <xf numFmtId="0" fontId="1" fillId="5" borderId="24" xfId="0" applyFont="1" applyFill="1" applyBorder="1" applyAlignment="1">
      <alignment horizontal="right" vertical="center"/>
    </xf>
    <xf numFmtId="0" fontId="1" fillId="5" borderId="25" xfId="0" applyFont="1" applyFill="1" applyBorder="1" applyAlignment="1">
      <alignment horizontal="right" vertical="center"/>
    </xf>
    <xf numFmtId="0" fontId="1" fillId="5" borderId="9" xfId="0" applyFont="1" applyFill="1" applyBorder="1" applyAlignment="1">
      <alignment horizontal="right" vertical="center"/>
    </xf>
    <xf numFmtId="0" fontId="1" fillId="5" borderId="10" xfId="0" applyFont="1" applyFill="1" applyBorder="1" applyAlignment="1">
      <alignment horizontal="right" vertical="center"/>
    </xf>
    <xf numFmtId="0" fontId="9" fillId="5" borderId="0" xfId="0" applyFont="1" applyFill="1" applyAlignment="1">
      <alignment vertical="center" wrapText="1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right" vertical="center"/>
    </xf>
    <xf numFmtId="0" fontId="6" fillId="5" borderId="7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right" vertical="center"/>
    </xf>
    <xf numFmtId="0" fontId="7" fillId="5" borderId="8" xfId="0" applyFont="1" applyFill="1" applyBorder="1" applyAlignment="1">
      <alignment horizontal="right" vertical="center"/>
    </xf>
    <xf numFmtId="0" fontId="14" fillId="5" borderId="10" xfId="0" applyFont="1" applyFill="1" applyBorder="1" applyAlignment="1">
      <alignment vertical="center"/>
    </xf>
    <xf numFmtId="0" fontId="9" fillId="5" borderId="0" xfId="0" applyFont="1" applyFill="1" applyAlignment="1">
      <alignment horizontal="center" vertical="center"/>
    </xf>
    <xf numFmtId="0" fontId="14" fillId="5" borderId="13" xfId="0" applyFont="1" applyFill="1" applyBorder="1" applyAlignment="1">
      <alignment vertical="center"/>
    </xf>
    <xf numFmtId="0" fontId="7" fillId="5" borderId="14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vertical="center"/>
    </xf>
    <xf numFmtId="0" fontId="9" fillId="6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5" borderId="13" xfId="0" applyFont="1" applyFill="1" applyBorder="1" applyAlignment="1">
      <alignment vertical="center"/>
    </xf>
    <xf numFmtId="0" fontId="7" fillId="4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vertical="center"/>
    </xf>
    <xf numFmtId="0" fontId="9" fillId="5" borderId="11" xfId="0" applyFont="1" applyFill="1" applyBorder="1" applyAlignment="1">
      <alignment vertical="center"/>
    </xf>
    <xf numFmtId="0" fontId="7" fillId="6" borderId="11" xfId="0" applyFont="1" applyFill="1" applyBorder="1" applyAlignment="1">
      <alignment horizontal="center" vertical="center"/>
    </xf>
    <xf numFmtId="1" fontId="7" fillId="6" borderId="11" xfId="0" applyNumberFormat="1" applyFont="1" applyFill="1" applyBorder="1" applyAlignment="1">
      <alignment horizontal="center" vertical="center"/>
    </xf>
    <xf numFmtId="164" fontId="7" fillId="6" borderId="11" xfId="0" applyNumberFormat="1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vertical="center"/>
    </xf>
    <xf numFmtId="0" fontId="7" fillId="5" borderId="17" xfId="0" applyFont="1" applyFill="1" applyBorder="1" applyAlignment="1">
      <alignment horizontal="center" vertical="center"/>
    </xf>
    <xf numFmtId="1" fontId="7" fillId="5" borderId="18" xfId="0" applyNumberFormat="1" applyFont="1" applyFill="1" applyBorder="1" applyAlignment="1">
      <alignment horizontal="center" vertical="center"/>
    </xf>
    <xf numFmtId="164" fontId="7" fillId="5" borderId="19" xfId="0" applyNumberFormat="1" applyFont="1" applyFill="1" applyBorder="1" applyAlignment="1">
      <alignment horizontal="center" vertical="center"/>
    </xf>
    <xf numFmtId="0" fontId="9" fillId="5" borderId="9" xfId="0" applyFont="1" applyFill="1" applyBorder="1" applyAlignment="1">
      <alignment vertical="center"/>
    </xf>
    <xf numFmtId="0" fontId="7" fillId="5" borderId="1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right" vertical="center"/>
    </xf>
    <xf numFmtId="165" fontId="7" fillId="5" borderId="10" xfId="0" applyNumberFormat="1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right" vertical="center"/>
    </xf>
    <xf numFmtId="0" fontId="1" fillId="6" borderId="0" xfId="0" applyFont="1" applyFill="1" applyAlignment="1">
      <alignment horizontal="right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7" fillId="5" borderId="30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left" vertical="center"/>
    </xf>
    <xf numFmtId="0" fontId="7" fillId="5" borderId="30" xfId="0" applyFont="1" applyFill="1" applyBorder="1" applyAlignment="1">
      <alignment vertical="center"/>
    </xf>
    <xf numFmtId="0" fontId="8" fillId="5" borderId="30" xfId="0" applyFont="1" applyFill="1" applyBorder="1" applyAlignment="1">
      <alignment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vertical="center"/>
    </xf>
    <xf numFmtId="0" fontId="9" fillId="2" borderId="30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" fontId="7" fillId="2" borderId="30" xfId="0" applyNumberFormat="1" applyFont="1" applyFill="1" applyBorder="1" applyAlignment="1">
      <alignment horizontal="center" vertical="center"/>
    </xf>
    <xf numFmtId="2" fontId="7" fillId="2" borderId="30" xfId="0" applyNumberFormat="1" applyFont="1" applyFill="1" applyBorder="1" applyAlignment="1">
      <alignment horizontal="center" vertical="center"/>
    </xf>
    <xf numFmtId="3" fontId="7" fillId="5" borderId="30" xfId="0" applyNumberFormat="1" applyFont="1" applyFill="1" applyBorder="1" applyAlignment="1">
      <alignment horizontal="center" vertical="center"/>
    </xf>
    <xf numFmtId="3" fontId="9" fillId="2" borderId="30" xfId="0" applyNumberFormat="1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1" fontId="1" fillId="6" borderId="30" xfId="0" applyNumberFormat="1" applyFont="1" applyFill="1" applyBorder="1" applyAlignment="1">
      <alignment horizontal="center" vertical="center"/>
    </xf>
    <xf numFmtId="2" fontId="1" fillId="6" borderId="30" xfId="0" applyNumberFormat="1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horizontal="center" vertical="center"/>
    </xf>
    <xf numFmtId="0" fontId="10" fillId="6" borderId="30" xfId="0" applyFont="1" applyFill="1" applyBorder="1" applyAlignment="1">
      <alignment vertical="center"/>
    </xf>
    <xf numFmtId="0" fontId="7" fillId="5" borderId="30" xfId="0" applyFont="1" applyFill="1" applyBorder="1" applyAlignment="1">
      <alignment vertical="center" wrapText="1"/>
    </xf>
    <xf numFmtId="0" fontId="8" fillId="5" borderId="30" xfId="0" applyFont="1" applyFill="1" applyBorder="1" applyAlignment="1">
      <alignment vertical="center" wrapText="1"/>
    </xf>
    <xf numFmtId="0" fontId="8" fillId="0" borderId="30" xfId="0" applyFont="1" applyBorder="1" applyAlignment="1">
      <alignment vertical="center"/>
    </xf>
    <xf numFmtId="0" fontId="7" fillId="5" borderId="30" xfId="0" applyFont="1" applyFill="1" applyBorder="1" applyAlignment="1">
      <alignment horizontal="left" vertical="center" wrapText="1"/>
    </xf>
    <xf numFmtId="0" fontId="8" fillId="0" borderId="30" xfId="0" applyFont="1" applyBorder="1" applyAlignment="1">
      <alignment vertical="center" wrapText="1"/>
    </xf>
    <xf numFmtId="0" fontId="7" fillId="0" borderId="30" xfId="0" applyFont="1" applyBorder="1" applyAlignment="1">
      <alignment horizontal="center" vertical="center"/>
    </xf>
    <xf numFmtId="0" fontId="19" fillId="0" borderId="0" xfId="0" applyFont="1"/>
    <xf numFmtId="0" fontId="14" fillId="5" borderId="0" xfId="0" applyFont="1" applyFill="1" applyAlignment="1">
      <alignment horizontal="center" vertical="center"/>
    </xf>
    <xf numFmtId="0" fontId="5" fillId="9" borderId="30" xfId="0" applyFont="1" applyFill="1" applyBorder="1" applyAlignment="1">
      <alignment horizontal="center" vertical="center" wrapText="1"/>
    </xf>
    <xf numFmtId="1" fontId="5" fillId="10" borderId="30" xfId="0" applyNumberFormat="1" applyFont="1" applyFill="1" applyBorder="1" applyAlignment="1">
      <alignment horizontal="center" vertical="center"/>
    </xf>
    <xf numFmtId="0" fontId="5" fillId="11" borderId="30" xfId="0" applyFont="1" applyFill="1" applyBorder="1" applyAlignment="1">
      <alignment horizontal="center" vertical="center"/>
    </xf>
    <xf numFmtId="1" fontId="5" fillId="12" borderId="30" xfId="0" applyNumberFormat="1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 wrapText="1"/>
    </xf>
    <xf numFmtId="0" fontId="2" fillId="0" borderId="30" xfId="0" applyFont="1" applyBorder="1"/>
    <xf numFmtId="0" fontId="5" fillId="3" borderId="30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0" fillId="0" borderId="0" xfId="0"/>
    <xf numFmtId="0" fontId="2" fillId="0" borderId="5" xfId="0" applyFont="1" applyBorder="1"/>
    <xf numFmtId="0" fontId="4" fillId="2" borderId="6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6" xfId="0" applyFont="1" applyBorder="1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2" fontId="6" fillId="3" borderId="30" xfId="0" applyNumberFormat="1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0" fontId="0" fillId="0" borderId="30" xfId="0" applyBorder="1"/>
    <xf numFmtId="0" fontId="1" fillId="5" borderId="30" xfId="0" applyFont="1" applyFill="1" applyBorder="1" applyAlignment="1">
      <alignment horizontal="center" vertical="center"/>
    </xf>
    <xf numFmtId="0" fontId="3" fillId="8" borderId="3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readingOrder="1"/>
    </xf>
    <xf numFmtId="0" fontId="3" fillId="0" borderId="0" xfId="0" applyFont="1" applyAlignment="1">
      <alignment horizontal="center" vertical="center"/>
    </xf>
    <xf numFmtId="0" fontId="1" fillId="6" borderId="4" xfId="0" applyFont="1" applyFill="1" applyBorder="1" applyAlignment="1">
      <alignment horizontal="right" vertical="center" wrapText="1"/>
    </xf>
    <xf numFmtId="0" fontId="2" fillId="0" borderId="11" xfId="0" applyFont="1" applyBorder="1"/>
    <xf numFmtId="0" fontId="2" fillId="0" borderId="26" xfId="0" applyFont="1" applyBorder="1"/>
    <xf numFmtId="0" fontId="7" fillId="5" borderId="9" xfId="0" applyFont="1" applyFill="1" applyBorder="1" applyAlignment="1">
      <alignment vertical="center"/>
    </xf>
    <xf numFmtId="0" fontId="2" fillId="0" borderId="10" xfId="0" applyFont="1" applyBorder="1"/>
    <xf numFmtId="0" fontId="1" fillId="6" borderId="21" xfId="0" applyFont="1" applyFill="1" applyBorder="1" applyAlignment="1">
      <alignment horizontal="right" vertical="center"/>
    </xf>
    <xf numFmtId="0" fontId="2" fillId="0" borderId="22" xfId="0" applyFont="1" applyBorder="1"/>
    <xf numFmtId="0" fontId="2" fillId="0" borderId="24" xfId="0" applyFont="1" applyBorder="1"/>
    <xf numFmtId="0" fontId="2" fillId="0" borderId="25" xfId="0" applyFont="1" applyBorder="1"/>
    <xf numFmtId="0" fontId="9" fillId="5" borderId="7" xfId="0" applyFont="1" applyFill="1" applyBorder="1" applyAlignment="1">
      <alignment vertical="center" wrapText="1"/>
    </xf>
    <xf numFmtId="0" fontId="12" fillId="5" borderId="20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20" fillId="7" borderId="31" xfId="0" applyFont="1" applyFill="1" applyBorder="1" applyAlignment="1">
      <alignment horizontal="center" vertical="center"/>
    </xf>
    <xf numFmtId="0" fontId="20" fillId="7" borderId="23" xfId="0" applyFont="1" applyFill="1" applyBorder="1" applyAlignment="1">
      <alignment horizontal="center" vertical="center"/>
    </xf>
    <xf numFmtId="0" fontId="20" fillId="7" borderId="32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vertical="center"/>
    </xf>
    <xf numFmtId="0" fontId="2" fillId="0" borderId="23" xfId="0" applyFont="1" applyBorder="1"/>
    <xf numFmtId="0" fontId="2" fillId="0" borderId="13" xfId="0" applyFont="1" applyBorder="1"/>
    <xf numFmtId="0" fontId="1" fillId="5" borderId="9" xfId="0" applyFont="1" applyFill="1" applyBorder="1" applyAlignment="1">
      <alignment horizontal="right" vertical="center"/>
    </xf>
    <xf numFmtId="0" fontId="2" fillId="0" borderId="9" xfId="0" applyFont="1" applyBorder="1"/>
    <xf numFmtId="0" fontId="7" fillId="5" borderId="5" xfId="0" applyFont="1" applyFill="1" applyBorder="1" applyAlignment="1">
      <alignment horizontal="right" vertical="center"/>
    </xf>
    <xf numFmtId="0" fontId="1" fillId="5" borderId="0" xfId="0" applyFont="1" applyFill="1" applyAlignment="1">
      <alignment horizontal="left" vertical="center"/>
    </xf>
    <xf numFmtId="0" fontId="3" fillId="0" borderId="3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20" fillId="13" borderId="31" xfId="0" applyFont="1" applyFill="1" applyBorder="1" applyAlignment="1">
      <alignment horizontal="center" vertical="center"/>
    </xf>
    <xf numFmtId="0" fontId="20" fillId="13" borderId="23" xfId="0" applyFont="1" applyFill="1" applyBorder="1" applyAlignment="1">
      <alignment horizontal="center" vertical="center"/>
    </xf>
    <xf numFmtId="0" fontId="20" fillId="13" borderId="32" xfId="0" applyFont="1" applyFill="1" applyBorder="1" applyAlignment="1">
      <alignment horizontal="center" vertical="center"/>
    </xf>
    <xf numFmtId="2" fontId="6" fillId="3" borderId="11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2" fillId="0" borderId="15" xfId="0" applyFont="1" applyBorder="1"/>
    <xf numFmtId="0" fontId="13" fillId="5" borderId="1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/>
    </xf>
    <xf numFmtId="0" fontId="2" fillId="0" borderId="27" xfId="0" applyFont="1" applyBorder="1"/>
    <xf numFmtId="0" fontId="5" fillId="3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vertical="center"/>
    </xf>
    <xf numFmtId="0" fontId="9" fillId="5" borderId="11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right" vertical="center"/>
    </xf>
    <xf numFmtId="0" fontId="7" fillId="5" borderId="14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7" fillId="5" borderId="9" xfId="0" applyFont="1" applyFill="1" applyBorder="1" applyAlignment="1">
      <alignment horizontal="right" vertical="center"/>
    </xf>
    <xf numFmtId="0" fontId="1" fillId="5" borderId="23" xfId="0" applyFont="1" applyFill="1" applyBorder="1" applyAlignment="1">
      <alignment horizontal="right" vertical="center"/>
    </xf>
    <xf numFmtId="1" fontId="7" fillId="2" borderId="22" xfId="0" applyNumberFormat="1" applyFont="1" applyFill="1" applyBorder="1" applyAlignment="1">
      <alignment horizontal="center" vertical="center"/>
    </xf>
    <xf numFmtId="2" fontId="7" fillId="2" borderId="22" xfId="0" applyNumberFormat="1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2" fillId="7" borderId="25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vertical="center" wrapText="1"/>
    </xf>
    <xf numFmtId="0" fontId="2" fillId="0" borderId="29" xfId="0" applyFont="1" applyBorder="1"/>
    <xf numFmtId="0" fontId="7" fillId="5" borderId="2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80355</xdr:colOff>
      <xdr:row>0</xdr:row>
      <xdr:rowOff>13855</xdr:rowOff>
    </xdr:from>
    <xdr:ext cx="1226128" cy="1149926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355" y="13855"/>
          <a:ext cx="1226128" cy="1149926"/>
        </a:xfrm>
        <a:prstGeom prst="rect">
          <a:avLst/>
        </a:prstGeom>
        <a:noFill/>
      </xdr:spPr>
    </xdr:pic>
    <xdr:clientData fLocksWithSheet="0"/>
  </xdr:oneCellAnchor>
  <xdr:oneCellAnchor>
    <xdr:from>
      <xdr:col>19</xdr:col>
      <xdr:colOff>0</xdr:colOff>
      <xdr:row>110</xdr:row>
      <xdr:rowOff>0</xdr:rowOff>
    </xdr:from>
    <xdr:ext cx="200025" cy="200025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17</xdr:col>
      <xdr:colOff>656166</xdr:colOff>
      <xdr:row>0</xdr:row>
      <xdr:rowOff>0</xdr:rowOff>
    </xdr:from>
    <xdr:to>
      <xdr:col>19</xdr:col>
      <xdr:colOff>963082</xdr:colOff>
      <xdr:row>4</xdr:row>
      <xdr:rowOff>198967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3E01999-CC0B-4BF7-AD25-516023874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49" y="0"/>
          <a:ext cx="1566333" cy="1130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T116"/>
  <sheetViews>
    <sheetView tabSelected="1" topLeftCell="A17" zoomScale="90" zoomScaleNormal="90" workbookViewId="0">
      <selection activeCell="M19" sqref="M19"/>
    </sheetView>
  </sheetViews>
  <sheetFormatPr defaultColWidth="12.6328125" defaultRowHeight="15" customHeight="1" x14ac:dyDescent="0.25"/>
  <cols>
    <col min="1" max="1" width="7.90625" customWidth="1"/>
    <col min="2" max="2" width="9.6328125" customWidth="1"/>
    <col min="3" max="3" width="5" customWidth="1"/>
    <col min="4" max="4" width="8.453125" customWidth="1"/>
    <col min="5" max="5" width="26.1796875" customWidth="1"/>
    <col min="6" max="6" width="22.08984375" customWidth="1"/>
    <col min="7" max="7" width="10.1796875" customWidth="1"/>
    <col min="8" max="8" width="8.08984375" customWidth="1"/>
    <col min="9" max="9" width="8.81640625" customWidth="1"/>
    <col min="10" max="10" width="8.36328125" customWidth="1"/>
    <col min="11" max="11" width="7.90625" customWidth="1"/>
    <col min="12" max="12" width="8.81640625" customWidth="1"/>
    <col min="13" max="13" width="9.81640625" customWidth="1"/>
    <col min="14" max="14" width="9" customWidth="1"/>
    <col min="15" max="15" width="7.54296875" customWidth="1"/>
    <col min="16" max="16" width="8.90625" customWidth="1"/>
    <col min="17" max="17" width="8.08984375" customWidth="1"/>
    <col min="18" max="18" width="9.36328125" customWidth="1"/>
    <col min="19" max="19" width="8.6328125" customWidth="1"/>
    <col min="20" max="20" width="14.36328125" customWidth="1"/>
  </cols>
  <sheetData>
    <row r="1" spans="1:20" ht="18.75" customHeight="1" x14ac:dyDescent="0.25">
      <c r="A1" s="117"/>
      <c r="B1" s="118"/>
      <c r="C1" s="119"/>
      <c r="D1" s="122" t="s">
        <v>0</v>
      </c>
      <c r="E1" s="118"/>
      <c r="F1" s="118"/>
      <c r="G1" s="118"/>
      <c r="H1" s="119"/>
      <c r="I1" s="123" t="s">
        <v>1</v>
      </c>
      <c r="J1" s="118"/>
      <c r="K1" s="118"/>
      <c r="L1" s="118"/>
      <c r="M1" s="118"/>
      <c r="N1" s="118"/>
      <c r="O1" s="118"/>
      <c r="P1" s="118"/>
      <c r="Q1" s="118"/>
      <c r="R1" s="119"/>
      <c r="S1" s="117"/>
      <c r="T1" s="119"/>
    </row>
    <row r="2" spans="1:20" ht="18.75" customHeight="1" x14ac:dyDescent="0.25">
      <c r="A2" s="120"/>
      <c r="B2" s="111"/>
      <c r="C2" s="112"/>
      <c r="D2" s="110" t="s">
        <v>413</v>
      </c>
      <c r="E2" s="111"/>
      <c r="F2" s="111"/>
      <c r="G2" s="111"/>
      <c r="H2" s="112"/>
      <c r="I2" s="124" t="s">
        <v>414</v>
      </c>
      <c r="J2" s="111"/>
      <c r="K2" s="111"/>
      <c r="L2" s="111"/>
      <c r="M2" s="111"/>
      <c r="N2" s="111"/>
      <c r="O2" s="111"/>
      <c r="P2" s="111"/>
      <c r="Q2" s="111"/>
      <c r="R2" s="112"/>
      <c r="S2" s="120"/>
      <c r="T2" s="112"/>
    </row>
    <row r="3" spans="1:20" ht="18.75" customHeight="1" x14ac:dyDescent="0.25">
      <c r="A3" s="120"/>
      <c r="B3" s="111"/>
      <c r="C3" s="112"/>
      <c r="D3" s="110" t="s">
        <v>333</v>
      </c>
      <c r="E3" s="111"/>
      <c r="F3" s="111"/>
      <c r="G3" s="111"/>
      <c r="H3" s="112"/>
      <c r="I3" s="124" t="s">
        <v>336</v>
      </c>
      <c r="J3" s="111"/>
      <c r="K3" s="111"/>
      <c r="L3" s="111"/>
      <c r="M3" s="111"/>
      <c r="N3" s="111"/>
      <c r="O3" s="111"/>
      <c r="P3" s="111"/>
      <c r="Q3" s="111"/>
      <c r="R3" s="112"/>
      <c r="S3" s="120"/>
      <c r="T3" s="112"/>
    </row>
    <row r="4" spans="1:20" ht="18.75" customHeight="1" x14ac:dyDescent="0.25">
      <c r="A4" s="120"/>
      <c r="B4" s="111"/>
      <c r="C4" s="112"/>
      <c r="D4" s="110" t="s">
        <v>334</v>
      </c>
      <c r="E4" s="111"/>
      <c r="F4" s="111"/>
      <c r="G4" s="111"/>
      <c r="H4" s="112"/>
      <c r="I4" s="124" t="s">
        <v>338</v>
      </c>
      <c r="J4" s="111"/>
      <c r="K4" s="111"/>
      <c r="L4" s="111"/>
      <c r="M4" s="111"/>
      <c r="N4" s="111"/>
      <c r="O4" s="111"/>
      <c r="P4" s="111"/>
      <c r="Q4" s="111"/>
      <c r="R4" s="112"/>
      <c r="S4" s="120"/>
      <c r="T4" s="112"/>
    </row>
    <row r="5" spans="1:20" ht="20.25" customHeight="1" x14ac:dyDescent="0.25">
      <c r="A5" s="121"/>
      <c r="B5" s="114"/>
      <c r="C5" s="115"/>
      <c r="D5" s="130" t="s">
        <v>335</v>
      </c>
      <c r="E5" s="114"/>
      <c r="F5" s="114"/>
      <c r="G5" s="114"/>
      <c r="H5" s="115"/>
      <c r="I5" s="113" t="s">
        <v>337</v>
      </c>
      <c r="J5" s="114"/>
      <c r="K5" s="114"/>
      <c r="L5" s="114"/>
      <c r="M5" s="114"/>
      <c r="N5" s="114"/>
      <c r="O5" s="114"/>
      <c r="P5" s="114"/>
      <c r="Q5" s="114"/>
      <c r="R5" s="115"/>
      <c r="S5" s="121"/>
      <c r="T5" s="115"/>
    </row>
    <row r="6" spans="1:20" ht="8.25" customHeight="1" x14ac:dyDescent="0.25">
      <c r="A6" s="116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2"/>
    </row>
    <row r="7" spans="1:20" ht="22.25" customHeight="1" x14ac:dyDescent="0.25">
      <c r="A7" s="108" t="s">
        <v>3</v>
      </c>
      <c r="B7" s="108" t="s">
        <v>4</v>
      </c>
      <c r="C7" s="108" t="s">
        <v>5</v>
      </c>
      <c r="D7" s="109" t="s">
        <v>6</v>
      </c>
      <c r="E7" s="108" t="s">
        <v>7</v>
      </c>
      <c r="F7" s="107" t="s">
        <v>8</v>
      </c>
      <c r="G7" s="108" t="s">
        <v>9</v>
      </c>
      <c r="H7" s="108" t="s">
        <v>10</v>
      </c>
      <c r="I7" s="106"/>
      <c r="J7" s="106"/>
      <c r="K7" s="106"/>
      <c r="L7" s="106"/>
      <c r="M7" s="73"/>
      <c r="N7" s="105" t="s">
        <v>11</v>
      </c>
      <c r="O7" s="75" t="s">
        <v>12</v>
      </c>
      <c r="P7" s="75" t="s">
        <v>13</v>
      </c>
      <c r="Q7" s="75" t="s">
        <v>14</v>
      </c>
      <c r="R7" s="125" t="s">
        <v>15</v>
      </c>
      <c r="S7" s="105" t="s">
        <v>16</v>
      </c>
      <c r="T7" s="105" t="s">
        <v>17</v>
      </c>
    </row>
    <row r="8" spans="1:20" ht="31.75" customHeight="1" x14ac:dyDescent="0.25">
      <c r="A8" s="106"/>
      <c r="B8" s="106"/>
      <c r="C8" s="106"/>
      <c r="D8" s="106"/>
      <c r="E8" s="106"/>
      <c r="F8" s="106"/>
      <c r="G8" s="106"/>
      <c r="H8" s="74" t="s">
        <v>18</v>
      </c>
      <c r="I8" s="75" t="s">
        <v>19</v>
      </c>
      <c r="J8" s="75" t="s">
        <v>20</v>
      </c>
      <c r="K8" s="75" t="s">
        <v>21</v>
      </c>
      <c r="L8" s="75" t="s">
        <v>22</v>
      </c>
      <c r="M8" s="75" t="s">
        <v>23</v>
      </c>
      <c r="N8" s="106"/>
      <c r="O8" s="75" t="s">
        <v>24</v>
      </c>
      <c r="P8" s="75" t="s">
        <v>24</v>
      </c>
      <c r="Q8" s="75" t="s">
        <v>24</v>
      </c>
      <c r="R8" s="106"/>
      <c r="S8" s="106"/>
      <c r="T8" s="106"/>
    </row>
    <row r="9" spans="1:20" ht="14.5" x14ac:dyDescent="0.25">
      <c r="A9" s="129" t="s">
        <v>404</v>
      </c>
      <c r="B9" s="128" t="s">
        <v>404</v>
      </c>
      <c r="C9" s="76">
        <v>1</v>
      </c>
      <c r="D9" s="98" t="s">
        <v>415</v>
      </c>
      <c r="E9" s="78" t="s">
        <v>222</v>
      </c>
      <c r="F9" s="79" t="s">
        <v>345</v>
      </c>
      <c r="G9" s="76" t="s">
        <v>29</v>
      </c>
      <c r="H9" s="80">
        <v>2</v>
      </c>
      <c r="I9" s="80"/>
      <c r="J9" s="80"/>
      <c r="K9" s="80"/>
      <c r="L9" s="81"/>
      <c r="M9" s="81"/>
      <c r="N9" s="76">
        <v>3</v>
      </c>
      <c r="O9" s="82">
        <f t="shared" ref="O9:O14" si="0">SUM(H9:M9)*15+N9</f>
        <v>33</v>
      </c>
      <c r="P9" s="83">
        <v>17</v>
      </c>
      <c r="Q9" s="84">
        <f t="shared" ref="Q9:Q14" si="1">O9+P9</f>
        <v>50</v>
      </c>
      <c r="R9" s="85">
        <f t="shared" ref="R9:R14" si="2">Q9/25</f>
        <v>2</v>
      </c>
      <c r="S9" s="76" t="s">
        <v>30</v>
      </c>
      <c r="T9" s="80"/>
    </row>
    <row r="10" spans="1:20" ht="14.5" x14ac:dyDescent="0.25">
      <c r="A10" s="129"/>
      <c r="B10" s="106"/>
      <c r="C10" s="76">
        <v>2</v>
      </c>
      <c r="D10" s="98" t="s">
        <v>417</v>
      </c>
      <c r="E10" s="78" t="s">
        <v>223</v>
      </c>
      <c r="F10" s="79" t="s">
        <v>344</v>
      </c>
      <c r="G10" s="76" t="s">
        <v>231</v>
      </c>
      <c r="H10" s="76">
        <v>2</v>
      </c>
      <c r="I10" s="80"/>
      <c r="J10" s="76"/>
      <c r="K10" s="76"/>
      <c r="L10" s="76"/>
      <c r="M10" s="76"/>
      <c r="N10" s="76">
        <v>3</v>
      </c>
      <c r="O10" s="82">
        <f t="shared" si="0"/>
        <v>33</v>
      </c>
      <c r="P10" s="83">
        <v>17</v>
      </c>
      <c r="Q10" s="84">
        <f t="shared" si="1"/>
        <v>50</v>
      </c>
      <c r="R10" s="85">
        <f t="shared" si="2"/>
        <v>2</v>
      </c>
      <c r="S10" s="76" t="s">
        <v>30</v>
      </c>
      <c r="T10" s="80"/>
    </row>
    <row r="11" spans="1:20" ht="14.5" x14ac:dyDescent="0.25">
      <c r="A11" s="129"/>
      <c r="B11" s="106"/>
      <c r="C11" s="76">
        <v>3</v>
      </c>
      <c r="D11" s="76" t="s">
        <v>224</v>
      </c>
      <c r="E11" s="78" t="s">
        <v>342</v>
      </c>
      <c r="F11" s="79" t="s">
        <v>343</v>
      </c>
      <c r="G11" s="76" t="s">
        <v>29</v>
      </c>
      <c r="H11" s="76">
        <v>3</v>
      </c>
      <c r="I11" s="80"/>
      <c r="J11" s="76">
        <v>2</v>
      </c>
      <c r="K11" s="76"/>
      <c r="L11" s="76"/>
      <c r="M11" s="76"/>
      <c r="N11" s="76">
        <v>3</v>
      </c>
      <c r="O11" s="82">
        <f t="shared" si="0"/>
        <v>78</v>
      </c>
      <c r="P11" s="83">
        <v>122</v>
      </c>
      <c r="Q11" s="84">
        <f t="shared" si="1"/>
        <v>200</v>
      </c>
      <c r="R11" s="85">
        <f t="shared" si="2"/>
        <v>8</v>
      </c>
      <c r="S11" s="76" t="s">
        <v>30</v>
      </c>
      <c r="T11" s="80"/>
    </row>
    <row r="12" spans="1:20" ht="14.5" x14ac:dyDescent="0.25">
      <c r="A12" s="129"/>
      <c r="B12" s="106"/>
      <c r="C12" s="76">
        <v>4</v>
      </c>
      <c r="D12" s="76" t="s">
        <v>328</v>
      </c>
      <c r="E12" s="78" t="s">
        <v>226</v>
      </c>
      <c r="F12" s="79" t="s">
        <v>340</v>
      </c>
      <c r="G12" s="76" t="s">
        <v>29</v>
      </c>
      <c r="H12" s="76">
        <v>3</v>
      </c>
      <c r="I12" s="80"/>
      <c r="J12" s="86">
        <v>3</v>
      </c>
      <c r="K12" s="86"/>
      <c r="L12" s="86"/>
      <c r="M12" s="86"/>
      <c r="N12" s="76">
        <v>3</v>
      </c>
      <c r="O12" s="87">
        <f t="shared" si="0"/>
        <v>93</v>
      </c>
      <c r="P12" s="83">
        <v>107</v>
      </c>
      <c r="Q12" s="84">
        <f t="shared" si="1"/>
        <v>200</v>
      </c>
      <c r="R12" s="85">
        <f t="shared" si="2"/>
        <v>8</v>
      </c>
      <c r="S12" s="76" t="s">
        <v>35</v>
      </c>
      <c r="T12" s="80"/>
    </row>
    <row r="13" spans="1:20" ht="14.5" x14ac:dyDescent="0.25">
      <c r="A13" s="129"/>
      <c r="B13" s="106"/>
      <c r="C13" s="76">
        <v>5</v>
      </c>
      <c r="D13" s="76" t="s">
        <v>225</v>
      </c>
      <c r="E13" s="78" t="s">
        <v>228</v>
      </c>
      <c r="F13" s="79" t="s">
        <v>341</v>
      </c>
      <c r="G13" s="76" t="s">
        <v>29</v>
      </c>
      <c r="H13" s="76">
        <v>3</v>
      </c>
      <c r="I13" s="80"/>
      <c r="J13" s="76">
        <v>2</v>
      </c>
      <c r="K13" s="76"/>
      <c r="L13" s="76"/>
      <c r="M13" s="76"/>
      <c r="N13" s="76">
        <v>3</v>
      </c>
      <c r="O13" s="82">
        <f t="shared" si="0"/>
        <v>78</v>
      </c>
      <c r="P13" s="83">
        <v>97</v>
      </c>
      <c r="Q13" s="84">
        <f t="shared" si="1"/>
        <v>175</v>
      </c>
      <c r="R13" s="85">
        <f t="shared" si="2"/>
        <v>7</v>
      </c>
      <c r="S13" s="76" t="s">
        <v>35</v>
      </c>
      <c r="T13" s="80"/>
    </row>
    <row r="14" spans="1:20" ht="14.5" x14ac:dyDescent="0.25">
      <c r="A14" s="129"/>
      <c r="B14" s="106"/>
      <c r="C14" s="76">
        <v>6</v>
      </c>
      <c r="D14" s="76" t="s">
        <v>227</v>
      </c>
      <c r="E14" s="77" t="s">
        <v>230</v>
      </c>
      <c r="F14" s="79" t="s">
        <v>339</v>
      </c>
      <c r="G14" s="76" t="s">
        <v>29</v>
      </c>
      <c r="H14" s="76">
        <v>1</v>
      </c>
      <c r="I14" s="80"/>
      <c r="J14" s="76"/>
      <c r="K14" s="76"/>
      <c r="L14" s="76"/>
      <c r="M14" s="76"/>
      <c r="N14" s="76">
        <v>3</v>
      </c>
      <c r="O14" s="82">
        <f t="shared" si="0"/>
        <v>18</v>
      </c>
      <c r="P14" s="83">
        <v>57</v>
      </c>
      <c r="Q14" s="84">
        <f t="shared" si="1"/>
        <v>75</v>
      </c>
      <c r="R14" s="85">
        <f t="shared" si="2"/>
        <v>3</v>
      </c>
      <c r="S14" s="76" t="s">
        <v>35</v>
      </c>
      <c r="T14" s="80"/>
    </row>
    <row r="15" spans="1:20" ht="12.5" x14ac:dyDescent="0.25">
      <c r="A15" s="129"/>
      <c r="B15" s="106"/>
      <c r="C15" s="81"/>
      <c r="D15" s="81"/>
      <c r="E15" s="81"/>
      <c r="F15" s="81"/>
      <c r="G15" s="88" t="s">
        <v>37</v>
      </c>
      <c r="H15" s="89">
        <f t="shared" ref="H15:R15" si="3">SUM(H9:H14)</f>
        <v>14</v>
      </c>
      <c r="I15" s="89">
        <f t="shared" si="3"/>
        <v>0</v>
      </c>
      <c r="J15" s="89">
        <f t="shared" si="3"/>
        <v>7</v>
      </c>
      <c r="K15" s="89">
        <f t="shared" si="3"/>
        <v>0</v>
      </c>
      <c r="L15" s="89">
        <f t="shared" si="3"/>
        <v>0</v>
      </c>
      <c r="M15" s="89">
        <f t="shared" si="3"/>
        <v>0</v>
      </c>
      <c r="N15" s="89">
        <f t="shared" si="3"/>
        <v>18</v>
      </c>
      <c r="O15" s="89">
        <f t="shared" si="3"/>
        <v>333</v>
      </c>
      <c r="P15" s="89">
        <f t="shared" si="3"/>
        <v>417</v>
      </c>
      <c r="Q15" s="89">
        <f t="shared" si="3"/>
        <v>750</v>
      </c>
      <c r="R15" s="90">
        <f t="shared" si="3"/>
        <v>30</v>
      </c>
      <c r="S15" s="91"/>
      <c r="T15" s="92"/>
    </row>
    <row r="16" spans="1:20" ht="12.5" x14ac:dyDescent="0.25">
      <c r="A16" s="129"/>
      <c r="B16" s="126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06"/>
      <c r="T16" s="81"/>
    </row>
    <row r="17" spans="1:20" ht="24" customHeight="1" x14ac:dyDescent="0.25">
      <c r="A17" s="129"/>
      <c r="B17" s="108" t="s">
        <v>4</v>
      </c>
      <c r="C17" s="108" t="s">
        <v>5</v>
      </c>
      <c r="D17" s="109" t="s">
        <v>6</v>
      </c>
      <c r="E17" s="108" t="s">
        <v>7</v>
      </c>
      <c r="F17" s="107" t="s">
        <v>8</v>
      </c>
      <c r="G17" s="108" t="s">
        <v>9</v>
      </c>
      <c r="H17" s="108" t="s">
        <v>10</v>
      </c>
      <c r="I17" s="106"/>
      <c r="J17" s="106"/>
      <c r="K17" s="106"/>
      <c r="L17" s="106"/>
      <c r="M17" s="73"/>
      <c r="N17" s="105" t="s">
        <v>11</v>
      </c>
      <c r="O17" s="75" t="s">
        <v>12</v>
      </c>
      <c r="P17" s="75" t="s">
        <v>13</v>
      </c>
      <c r="Q17" s="75" t="s">
        <v>14</v>
      </c>
      <c r="R17" s="125" t="s">
        <v>15</v>
      </c>
      <c r="S17" s="105" t="s">
        <v>16</v>
      </c>
      <c r="T17" s="105" t="s">
        <v>17</v>
      </c>
    </row>
    <row r="18" spans="1:20" ht="23" x14ac:dyDescent="0.25">
      <c r="A18" s="129"/>
      <c r="B18" s="106"/>
      <c r="C18" s="106"/>
      <c r="D18" s="106"/>
      <c r="E18" s="106"/>
      <c r="F18" s="106"/>
      <c r="G18" s="106"/>
      <c r="H18" s="74" t="s">
        <v>18</v>
      </c>
      <c r="I18" s="75" t="s">
        <v>19</v>
      </c>
      <c r="J18" s="75" t="s">
        <v>20</v>
      </c>
      <c r="K18" s="75" t="s">
        <v>21</v>
      </c>
      <c r="L18" s="75" t="s">
        <v>22</v>
      </c>
      <c r="M18" s="75" t="s">
        <v>23</v>
      </c>
      <c r="N18" s="106"/>
      <c r="O18" s="75" t="s">
        <v>24</v>
      </c>
      <c r="P18" s="75" t="s">
        <v>24</v>
      </c>
      <c r="Q18" s="75" t="s">
        <v>24</v>
      </c>
      <c r="R18" s="106"/>
      <c r="S18" s="106"/>
      <c r="T18" s="106"/>
    </row>
    <row r="19" spans="1:20" ht="14.5" x14ac:dyDescent="0.25">
      <c r="A19" s="129"/>
      <c r="B19" s="128" t="s">
        <v>405</v>
      </c>
      <c r="C19" s="76">
        <v>1</v>
      </c>
      <c r="D19" s="98" t="s">
        <v>416</v>
      </c>
      <c r="E19" s="78" t="s">
        <v>321</v>
      </c>
      <c r="F19" s="79" t="s">
        <v>346</v>
      </c>
      <c r="G19" s="76" t="s">
        <v>231</v>
      </c>
      <c r="H19" s="80">
        <v>2</v>
      </c>
      <c r="I19" s="80"/>
      <c r="J19" s="80"/>
      <c r="K19" s="80"/>
      <c r="L19" s="81"/>
      <c r="M19" s="81"/>
      <c r="N19" s="76">
        <v>3</v>
      </c>
      <c r="O19" s="82">
        <f t="shared" ref="O19:O24" si="4">SUM(H19:M19)*15+N19</f>
        <v>33</v>
      </c>
      <c r="P19" s="83">
        <v>17</v>
      </c>
      <c r="Q19" s="84">
        <f t="shared" ref="Q19:Q24" si="5">O19+P19</f>
        <v>50</v>
      </c>
      <c r="R19" s="85">
        <f t="shared" ref="R19:R24" si="6">Q19/25</f>
        <v>2</v>
      </c>
      <c r="S19" s="76" t="s">
        <v>30</v>
      </c>
      <c r="T19" s="80"/>
    </row>
    <row r="20" spans="1:20" ht="14.5" x14ac:dyDescent="0.25">
      <c r="A20" s="129"/>
      <c r="B20" s="106"/>
      <c r="C20" s="76">
        <v>2</v>
      </c>
      <c r="D20" s="98" t="s">
        <v>418</v>
      </c>
      <c r="E20" s="78" t="s">
        <v>322</v>
      </c>
      <c r="F20" s="79" t="s">
        <v>347</v>
      </c>
      <c r="G20" s="76" t="s">
        <v>29</v>
      </c>
      <c r="H20" s="76">
        <v>2</v>
      </c>
      <c r="I20" s="80"/>
      <c r="J20" s="76">
        <v>2</v>
      </c>
      <c r="K20" s="76"/>
      <c r="L20" s="76"/>
      <c r="M20" s="76"/>
      <c r="N20" s="76">
        <v>3</v>
      </c>
      <c r="O20" s="82">
        <f t="shared" si="4"/>
        <v>63</v>
      </c>
      <c r="P20" s="83">
        <v>12</v>
      </c>
      <c r="Q20" s="84">
        <f t="shared" si="5"/>
        <v>75</v>
      </c>
      <c r="R20" s="85">
        <f t="shared" si="6"/>
        <v>3</v>
      </c>
      <c r="S20" s="76" t="s">
        <v>30</v>
      </c>
      <c r="T20" s="80"/>
    </row>
    <row r="21" spans="1:20" ht="14.5" x14ac:dyDescent="0.25">
      <c r="A21" s="129"/>
      <c r="B21" s="106"/>
      <c r="C21" s="76">
        <v>3</v>
      </c>
      <c r="D21" s="76" t="s">
        <v>229</v>
      </c>
      <c r="E21" s="78" t="s">
        <v>329</v>
      </c>
      <c r="F21" s="79" t="s">
        <v>348</v>
      </c>
      <c r="G21" s="76" t="s">
        <v>29</v>
      </c>
      <c r="H21" s="76">
        <v>2</v>
      </c>
      <c r="I21" s="80"/>
      <c r="J21" s="76">
        <v>2</v>
      </c>
      <c r="K21" s="76"/>
      <c r="L21" s="76"/>
      <c r="M21" s="76"/>
      <c r="N21" s="76">
        <v>3</v>
      </c>
      <c r="O21" s="82">
        <f t="shared" si="4"/>
        <v>63</v>
      </c>
      <c r="P21" s="83">
        <v>87</v>
      </c>
      <c r="Q21" s="84">
        <f t="shared" si="5"/>
        <v>150</v>
      </c>
      <c r="R21" s="85">
        <f t="shared" si="6"/>
        <v>6</v>
      </c>
      <c r="S21" s="76" t="s">
        <v>30</v>
      </c>
      <c r="T21" s="80"/>
    </row>
    <row r="22" spans="1:20" ht="15.75" customHeight="1" x14ac:dyDescent="0.25">
      <c r="A22" s="129"/>
      <c r="B22" s="106"/>
      <c r="C22" s="76">
        <v>4</v>
      </c>
      <c r="D22" s="76" t="s">
        <v>303</v>
      </c>
      <c r="E22" s="78" t="s">
        <v>325</v>
      </c>
      <c r="F22" s="79" t="s">
        <v>349</v>
      </c>
      <c r="G22" s="76" t="s">
        <v>29</v>
      </c>
      <c r="H22" s="76">
        <v>3</v>
      </c>
      <c r="I22" s="80"/>
      <c r="J22" s="86">
        <v>3</v>
      </c>
      <c r="K22" s="86"/>
      <c r="L22" s="86"/>
      <c r="M22" s="86"/>
      <c r="N22" s="76">
        <v>3</v>
      </c>
      <c r="O22" s="87">
        <f t="shared" si="4"/>
        <v>93</v>
      </c>
      <c r="P22" s="83">
        <v>132</v>
      </c>
      <c r="Q22" s="84">
        <f t="shared" si="5"/>
        <v>225</v>
      </c>
      <c r="R22" s="85">
        <f t="shared" si="6"/>
        <v>9</v>
      </c>
      <c r="S22" s="76" t="s">
        <v>35</v>
      </c>
      <c r="T22" s="80"/>
    </row>
    <row r="23" spans="1:20" ht="15.75" customHeight="1" x14ac:dyDescent="0.25">
      <c r="A23" s="129"/>
      <c r="B23" s="106"/>
      <c r="C23" s="76">
        <v>5</v>
      </c>
      <c r="D23" s="76" t="s">
        <v>323</v>
      </c>
      <c r="E23" s="78" t="s">
        <v>326</v>
      </c>
      <c r="F23" s="79" t="s">
        <v>350</v>
      </c>
      <c r="G23" s="76" t="s">
        <v>29</v>
      </c>
      <c r="H23" s="76">
        <v>2</v>
      </c>
      <c r="I23" s="80"/>
      <c r="J23" s="76"/>
      <c r="K23" s="76"/>
      <c r="L23" s="76"/>
      <c r="M23" s="76"/>
      <c r="N23" s="76">
        <v>3</v>
      </c>
      <c r="O23" s="82">
        <f t="shared" si="4"/>
        <v>33</v>
      </c>
      <c r="P23" s="83">
        <v>92</v>
      </c>
      <c r="Q23" s="84">
        <f t="shared" si="5"/>
        <v>125</v>
      </c>
      <c r="R23" s="85">
        <f t="shared" si="6"/>
        <v>5</v>
      </c>
      <c r="S23" s="76" t="s">
        <v>35</v>
      </c>
      <c r="T23" s="80"/>
    </row>
    <row r="24" spans="1:20" ht="15.75" customHeight="1" x14ac:dyDescent="0.25">
      <c r="A24" s="129"/>
      <c r="B24" s="106"/>
      <c r="C24" s="76">
        <v>6</v>
      </c>
      <c r="D24" s="76" t="s">
        <v>324</v>
      </c>
      <c r="E24" s="77" t="s">
        <v>327</v>
      </c>
      <c r="F24" s="79" t="s">
        <v>351</v>
      </c>
      <c r="G24" s="76" t="s">
        <v>29</v>
      </c>
      <c r="H24" s="76">
        <v>1</v>
      </c>
      <c r="I24" s="80"/>
      <c r="J24" s="76">
        <v>2</v>
      </c>
      <c r="K24" s="76"/>
      <c r="L24" s="76"/>
      <c r="M24" s="76"/>
      <c r="N24" s="76">
        <v>3</v>
      </c>
      <c r="O24" s="82">
        <f t="shared" si="4"/>
        <v>48</v>
      </c>
      <c r="P24" s="83">
        <v>77</v>
      </c>
      <c r="Q24" s="84">
        <f t="shared" si="5"/>
        <v>125</v>
      </c>
      <c r="R24" s="85">
        <f t="shared" si="6"/>
        <v>5</v>
      </c>
      <c r="S24" s="76" t="s">
        <v>35</v>
      </c>
      <c r="T24" s="80"/>
    </row>
    <row r="25" spans="1:20" ht="15.75" customHeight="1" x14ac:dyDescent="0.25">
      <c r="A25" s="129"/>
      <c r="B25" s="106"/>
      <c r="C25" s="81"/>
      <c r="D25" s="81"/>
      <c r="E25" s="81"/>
      <c r="F25" s="81"/>
      <c r="G25" s="88" t="s">
        <v>37</v>
      </c>
      <c r="H25" s="89">
        <f t="shared" ref="H25:R25" si="7">SUM(H19:H24)</f>
        <v>12</v>
      </c>
      <c r="I25" s="89">
        <f t="shared" si="7"/>
        <v>0</v>
      </c>
      <c r="J25" s="89">
        <f t="shared" si="7"/>
        <v>9</v>
      </c>
      <c r="K25" s="89">
        <f t="shared" si="7"/>
        <v>0</v>
      </c>
      <c r="L25" s="89">
        <f t="shared" si="7"/>
        <v>0</v>
      </c>
      <c r="M25" s="89">
        <f t="shared" si="7"/>
        <v>0</v>
      </c>
      <c r="N25" s="89">
        <f t="shared" si="7"/>
        <v>18</v>
      </c>
      <c r="O25" s="89">
        <f t="shared" si="7"/>
        <v>333</v>
      </c>
      <c r="P25" s="89">
        <f t="shared" si="7"/>
        <v>417</v>
      </c>
      <c r="Q25" s="89">
        <f t="shared" si="7"/>
        <v>750</v>
      </c>
      <c r="R25" s="90">
        <f t="shared" si="7"/>
        <v>30</v>
      </c>
      <c r="S25" s="91"/>
      <c r="T25" s="92"/>
    </row>
    <row r="26" spans="1:20" ht="15.75" customHeight="1" x14ac:dyDescent="0.25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</row>
    <row r="27" spans="1:20" ht="22.25" customHeight="1" x14ac:dyDescent="0.25">
      <c r="A27" s="108" t="s">
        <v>3</v>
      </c>
      <c r="B27" s="108" t="s">
        <v>4</v>
      </c>
      <c r="C27" s="108" t="s">
        <v>5</v>
      </c>
      <c r="D27" s="109" t="s">
        <v>6</v>
      </c>
      <c r="E27" s="108" t="s">
        <v>7</v>
      </c>
      <c r="F27" s="107" t="s">
        <v>8</v>
      </c>
      <c r="G27" s="108" t="s">
        <v>9</v>
      </c>
      <c r="H27" s="108" t="s">
        <v>10</v>
      </c>
      <c r="I27" s="106"/>
      <c r="J27" s="106"/>
      <c r="K27" s="106"/>
      <c r="L27" s="106"/>
      <c r="M27" s="73"/>
      <c r="N27" s="105" t="s">
        <v>11</v>
      </c>
      <c r="O27" s="75" t="s">
        <v>12</v>
      </c>
      <c r="P27" s="75" t="s">
        <v>13</v>
      </c>
      <c r="Q27" s="75" t="s">
        <v>14</v>
      </c>
      <c r="R27" s="125" t="s">
        <v>15</v>
      </c>
      <c r="S27" s="105" t="s">
        <v>16</v>
      </c>
      <c r="T27" s="105" t="s">
        <v>17</v>
      </c>
    </row>
    <row r="28" spans="1:20" ht="31.75" customHeight="1" x14ac:dyDescent="0.25">
      <c r="A28" s="106"/>
      <c r="B28" s="106"/>
      <c r="C28" s="106"/>
      <c r="D28" s="106"/>
      <c r="E28" s="106"/>
      <c r="F28" s="106"/>
      <c r="G28" s="106"/>
      <c r="H28" s="74" t="s">
        <v>18</v>
      </c>
      <c r="I28" s="75" t="s">
        <v>19</v>
      </c>
      <c r="J28" s="75" t="s">
        <v>20</v>
      </c>
      <c r="K28" s="75" t="s">
        <v>21</v>
      </c>
      <c r="L28" s="75" t="s">
        <v>22</v>
      </c>
      <c r="M28" s="75" t="s">
        <v>23</v>
      </c>
      <c r="N28" s="106"/>
      <c r="O28" s="75" t="s">
        <v>24</v>
      </c>
      <c r="P28" s="75" t="s">
        <v>24</v>
      </c>
      <c r="Q28" s="75" t="s">
        <v>24</v>
      </c>
      <c r="R28" s="106"/>
      <c r="S28" s="106"/>
      <c r="T28" s="106"/>
    </row>
    <row r="29" spans="1:20" ht="15.75" customHeight="1" x14ac:dyDescent="0.25">
      <c r="A29" s="129" t="s">
        <v>405</v>
      </c>
      <c r="B29" s="128" t="s">
        <v>404</v>
      </c>
      <c r="C29" s="76">
        <v>1</v>
      </c>
      <c r="D29" s="98" t="s">
        <v>330</v>
      </c>
      <c r="E29" s="78" t="s">
        <v>297</v>
      </c>
      <c r="F29" s="79" t="s">
        <v>352</v>
      </c>
      <c r="G29" s="76" t="s">
        <v>231</v>
      </c>
      <c r="H29" s="80">
        <v>2</v>
      </c>
      <c r="I29" s="80"/>
      <c r="J29" s="80"/>
      <c r="K29" s="80"/>
      <c r="L29" s="81"/>
      <c r="M29" s="81"/>
      <c r="N29" s="76">
        <v>3</v>
      </c>
      <c r="O29" s="82">
        <f t="shared" ref="O29:O34" si="8">SUM(H29:M29)*15+N29</f>
        <v>33</v>
      </c>
      <c r="P29" s="83">
        <v>17</v>
      </c>
      <c r="Q29" s="84">
        <f t="shared" ref="Q29:Q34" si="9">O29+P29</f>
        <v>50</v>
      </c>
      <c r="R29" s="85">
        <f t="shared" ref="R29:R34" si="10">Q29/25</f>
        <v>2</v>
      </c>
      <c r="S29" s="76" t="s">
        <v>30</v>
      </c>
      <c r="T29" s="80"/>
    </row>
    <row r="30" spans="1:20" ht="15.75" customHeight="1" x14ac:dyDescent="0.25">
      <c r="A30" s="129"/>
      <c r="B30" s="106"/>
      <c r="C30" s="76">
        <v>2</v>
      </c>
      <c r="D30" s="76" t="s">
        <v>304</v>
      </c>
      <c r="E30" s="78" t="s">
        <v>298</v>
      </c>
      <c r="F30" s="79" t="s">
        <v>353</v>
      </c>
      <c r="G30" s="76" t="s">
        <v>29</v>
      </c>
      <c r="H30" s="80">
        <v>2</v>
      </c>
      <c r="I30" s="80"/>
      <c r="J30" s="80">
        <v>3</v>
      </c>
      <c r="K30" s="76"/>
      <c r="L30" s="76"/>
      <c r="M30" s="76"/>
      <c r="N30" s="76">
        <v>3</v>
      </c>
      <c r="O30" s="82">
        <f t="shared" si="8"/>
        <v>78</v>
      </c>
      <c r="P30" s="83">
        <v>72</v>
      </c>
      <c r="Q30" s="84">
        <f t="shared" si="9"/>
        <v>150</v>
      </c>
      <c r="R30" s="85">
        <f t="shared" si="10"/>
        <v>6</v>
      </c>
      <c r="S30" s="76" t="s">
        <v>35</v>
      </c>
      <c r="T30" s="80"/>
    </row>
    <row r="31" spans="1:20" ht="15.75" customHeight="1" x14ac:dyDescent="0.25">
      <c r="A31" s="129"/>
      <c r="B31" s="106"/>
      <c r="C31" s="76">
        <v>3</v>
      </c>
      <c r="D31" s="76" t="s">
        <v>305</v>
      </c>
      <c r="E31" s="78" t="s">
        <v>299</v>
      </c>
      <c r="F31" s="79" t="s">
        <v>354</v>
      </c>
      <c r="G31" s="76" t="s">
        <v>29</v>
      </c>
      <c r="H31" s="76">
        <v>2</v>
      </c>
      <c r="I31" s="80"/>
      <c r="J31" s="80">
        <v>2</v>
      </c>
      <c r="K31" s="76"/>
      <c r="L31" s="76"/>
      <c r="M31" s="76"/>
      <c r="N31" s="76">
        <v>3</v>
      </c>
      <c r="O31" s="82">
        <f t="shared" si="8"/>
        <v>63</v>
      </c>
      <c r="P31" s="83">
        <v>62</v>
      </c>
      <c r="Q31" s="84">
        <f t="shared" si="9"/>
        <v>125</v>
      </c>
      <c r="R31" s="85">
        <f t="shared" si="10"/>
        <v>5</v>
      </c>
      <c r="S31" s="76" t="s">
        <v>35</v>
      </c>
      <c r="T31" s="80"/>
    </row>
    <row r="32" spans="1:20" ht="15.75" customHeight="1" x14ac:dyDescent="0.25">
      <c r="A32" s="129"/>
      <c r="B32" s="106"/>
      <c r="C32" s="76">
        <v>4</v>
      </c>
      <c r="D32" s="76" t="s">
        <v>306</v>
      </c>
      <c r="E32" s="78" t="s">
        <v>300</v>
      </c>
      <c r="F32" s="79" t="s">
        <v>355</v>
      </c>
      <c r="G32" s="76" t="s">
        <v>29</v>
      </c>
      <c r="H32" s="76">
        <v>3</v>
      </c>
      <c r="I32" s="80"/>
      <c r="J32" s="80">
        <v>2</v>
      </c>
      <c r="K32" s="86"/>
      <c r="L32" s="86"/>
      <c r="M32" s="86"/>
      <c r="N32" s="76">
        <v>3</v>
      </c>
      <c r="O32" s="87">
        <f t="shared" si="8"/>
        <v>78</v>
      </c>
      <c r="P32" s="83">
        <v>72</v>
      </c>
      <c r="Q32" s="84">
        <f t="shared" si="9"/>
        <v>150</v>
      </c>
      <c r="R32" s="85">
        <f t="shared" si="10"/>
        <v>6</v>
      </c>
      <c r="S32" s="76" t="s">
        <v>35</v>
      </c>
      <c r="T32" s="80"/>
    </row>
    <row r="33" spans="1:20" ht="15.75" customHeight="1" x14ac:dyDescent="0.25">
      <c r="A33" s="129"/>
      <c r="B33" s="106"/>
      <c r="C33" s="76">
        <v>5</v>
      </c>
      <c r="D33" s="76" t="s">
        <v>307</v>
      </c>
      <c r="E33" s="78" t="s">
        <v>313</v>
      </c>
      <c r="F33" s="79" t="s">
        <v>356</v>
      </c>
      <c r="G33" s="76" t="s">
        <v>29</v>
      </c>
      <c r="H33" s="76">
        <v>2</v>
      </c>
      <c r="I33" s="80"/>
      <c r="J33" s="80">
        <v>2</v>
      </c>
      <c r="K33" s="76"/>
      <c r="L33" s="76"/>
      <c r="M33" s="76"/>
      <c r="N33" s="76">
        <v>3</v>
      </c>
      <c r="O33" s="82">
        <f t="shared" si="8"/>
        <v>63</v>
      </c>
      <c r="P33" s="83">
        <v>62</v>
      </c>
      <c r="Q33" s="84">
        <f t="shared" si="9"/>
        <v>125</v>
      </c>
      <c r="R33" s="85">
        <f t="shared" si="10"/>
        <v>5</v>
      </c>
      <c r="S33" s="76" t="s">
        <v>35</v>
      </c>
      <c r="T33" s="80"/>
    </row>
    <row r="34" spans="1:20" ht="15.75" customHeight="1" x14ac:dyDescent="0.25">
      <c r="A34" s="129"/>
      <c r="B34" s="106"/>
      <c r="C34" s="76">
        <v>6</v>
      </c>
      <c r="D34" s="76" t="s">
        <v>308</v>
      </c>
      <c r="E34" s="78" t="s">
        <v>301</v>
      </c>
      <c r="F34" s="79" t="s">
        <v>357</v>
      </c>
      <c r="G34" s="76" t="s">
        <v>29</v>
      </c>
      <c r="H34" s="76">
        <v>3</v>
      </c>
      <c r="I34" s="80"/>
      <c r="J34" s="80">
        <v>2</v>
      </c>
      <c r="K34" s="76"/>
      <c r="L34" s="76"/>
      <c r="M34" s="76"/>
      <c r="N34" s="76">
        <v>3</v>
      </c>
      <c r="O34" s="82">
        <f t="shared" si="8"/>
        <v>78</v>
      </c>
      <c r="P34" s="83">
        <v>72</v>
      </c>
      <c r="Q34" s="84">
        <f t="shared" si="9"/>
        <v>150</v>
      </c>
      <c r="R34" s="85">
        <f t="shared" si="10"/>
        <v>6</v>
      </c>
      <c r="S34" s="76" t="s">
        <v>35</v>
      </c>
      <c r="T34" s="80"/>
    </row>
    <row r="35" spans="1:20" ht="15.75" customHeight="1" x14ac:dyDescent="0.25">
      <c r="A35" s="129"/>
      <c r="B35" s="106"/>
      <c r="C35" s="81"/>
      <c r="D35" s="81"/>
      <c r="E35" s="77"/>
      <c r="F35" s="81"/>
      <c r="G35" s="88" t="s">
        <v>37</v>
      </c>
      <c r="H35" s="89">
        <f t="shared" ref="H35:R35" si="11">SUM(H29:H34)</f>
        <v>14</v>
      </c>
      <c r="I35" s="89">
        <f t="shared" si="11"/>
        <v>0</v>
      </c>
      <c r="J35" s="89">
        <f t="shared" si="11"/>
        <v>11</v>
      </c>
      <c r="K35" s="89">
        <f t="shared" si="11"/>
        <v>0</v>
      </c>
      <c r="L35" s="89">
        <f t="shared" si="11"/>
        <v>0</v>
      </c>
      <c r="M35" s="89">
        <f t="shared" si="11"/>
        <v>0</v>
      </c>
      <c r="N35" s="89">
        <f t="shared" si="11"/>
        <v>18</v>
      </c>
      <c r="O35" s="89">
        <f t="shared" si="11"/>
        <v>393</v>
      </c>
      <c r="P35" s="89">
        <f t="shared" si="11"/>
        <v>357</v>
      </c>
      <c r="Q35" s="89">
        <f t="shared" si="11"/>
        <v>750</v>
      </c>
      <c r="R35" s="90">
        <f t="shared" si="11"/>
        <v>30</v>
      </c>
      <c r="S35" s="91"/>
      <c r="T35" s="92"/>
    </row>
    <row r="36" spans="1:20" ht="15.75" customHeight="1" x14ac:dyDescent="0.25">
      <c r="A36" s="129"/>
      <c r="B36" s="126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06"/>
      <c r="T36" s="81"/>
    </row>
    <row r="37" spans="1:20" ht="23.4" customHeight="1" x14ac:dyDescent="0.25">
      <c r="A37" s="129"/>
      <c r="B37" s="108" t="s">
        <v>4</v>
      </c>
      <c r="C37" s="108" t="s">
        <v>5</v>
      </c>
      <c r="D37" s="109" t="s">
        <v>6</v>
      </c>
      <c r="E37" s="108" t="s">
        <v>7</v>
      </c>
      <c r="F37" s="107" t="s">
        <v>8</v>
      </c>
      <c r="G37" s="108" t="s">
        <v>9</v>
      </c>
      <c r="H37" s="108" t="s">
        <v>10</v>
      </c>
      <c r="I37" s="106"/>
      <c r="J37" s="106"/>
      <c r="K37" s="106"/>
      <c r="L37" s="106"/>
      <c r="M37" s="73"/>
      <c r="N37" s="105" t="s">
        <v>11</v>
      </c>
      <c r="O37" s="75" t="s">
        <v>12</v>
      </c>
      <c r="P37" s="75" t="s">
        <v>13</v>
      </c>
      <c r="Q37" s="75" t="s">
        <v>14</v>
      </c>
      <c r="R37" s="125" t="s">
        <v>15</v>
      </c>
      <c r="S37" s="105" t="s">
        <v>16</v>
      </c>
      <c r="T37" s="105" t="s">
        <v>17</v>
      </c>
    </row>
    <row r="38" spans="1:20" ht="27" customHeight="1" x14ac:dyDescent="0.25">
      <c r="A38" s="129"/>
      <c r="B38" s="106"/>
      <c r="C38" s="106"/>
      <c r="D38" s="106"/>
      <c r="E38" s="106"/>
      <c r="F38" s="106"/>
      <c r="G38" s="106"/>
      <c r="H38" s="74" t="s">
        <v>18</v>
      </c>
      <c r="I38" s="75" t="s">
        <v>19</v>
      </c>
      <c r="J38" s="75" t="s">
        <v>20</v>
      </c>
      <c r="K38" s="75" t="s">
        <v>21</v>
      </c>
      <c r="L38" s="75" t="s">
        <v>22</v>
      </c>
      <c r="M38" s="75" t="s">
        <v>23</v>
      </c>
      <c r="N38" s="106"/>
      <c r="O38" s="75" t="s">
        <v>24</v>
      </c>
      <c r="P38" s="75" t="s">
        <v>24</v>
      </c>
      <c r="Q38" s="75" t="s">
        <v>24</v>
      </c>
      <c r="R38" s="106"/>
      <c r="S38" s="106"/>
      <c r="T38" s="106"/>
    </row>
    <row r="39" spans="1:20" ht="15.75" customHeight="1" x14ac:dyDescent="0.25">
      <c r="A39" s="129"/>
      <c r="B39" s="128" t="s">
        <v>405</v>
      </c>
      <c r="C39" s="76">
        <v>1</v>
      </c>
      <c r="D39" s="76" t="s">
        <v>314</v>
      </c>
      <c r="E39" s="78" t="s">
        <v>309</v>
      </c>
      <c r="F39" s="79" t="s">
        <v>358</v>
      </c>
      <c r="G39" s="76" t="s">
        <v>29</v>
      </c>
      <c r="H39" s="76">
        <v>2</v>
      </c>
      <c r="I39" s="80"/>
      <c r="J39" s="76">
        <v>3</v>
      </c>
      <c r="K39" s="80"/>
      <c r="L39" s="81"/>
      <c r="M39" s="81"/>
      <c r="N39" s="76">
        <v>3</v>
      </c>
      <c r="O39" s="82">
        <f t="shared" ref="O39:O44" si="12">SUM(H39:M39)*15+N39</f>
        <v>78</v>
      </c>
      <c r="P39" s="83">
        <v>72</v>
      </c>
      <c r="Q39" s="84">
        <f t="shared" ref="Q39:Q44" si="13">O39+P39</f>
        <v>150</v>
      </c>
      <c r="R39" s="85">
        <f t="shared" ref="R39:R44" si="14">Q39/25</f>
        <v>6</v>
      </c>
      <c r="S39" s="76" t="s">
        <v>35</v>
      </c>
      <c r="T39" s="80"/>
    </row>
    <row r="40" spans="1:20" ht="15.75" customHeight="1" x14ac:dyDescent="0.25">
      <c r="A40" s="129"/>
      <c r="B40" s="106"/>
      <c r="C40" s="76">
        <v>2</v>
      </c>
      <c r="D40" s="76" t="s">
        <v>315</v>
      </c>
      <c r="E40" s="78" t="s">
        <v>310</v>
      </c>
      <c r="F40" s="79" t="s">
        <v>359</v>
      </c>
      <c r="G40" s="76" t="s">
        <v>29</v>
      </c>
      <c r="H40" s="76">
        <v>2</v>
      </c>
      <c r="I40" s="80"/>
      <c r="J40" s="76">
        <v>2</v>
      </c>
      <c r="K40" s="76"/>
      <c r="L40" s="76"/>
      <c r="M40" s="76"/>
      <c r="N40" s="76">
        <v>3</v>
      </c>
      <c r="O40" s="82">
        <f t="shared" si="12"/>
        <v>63</v>
      </c>
      <c r="P40" s="83">
        <v>62</v>
      </c>
      <c r="Q40" s="84">
        <f t="shared" si="13"/>
        <v>125</v>
      </c>
      <c r="R40" s="85">
        <f t="shared" si="14"/>
        <v>5</v>
      </c>
      <c r="S40" s="76" t="s">
        <v>35</v>
      </c>
      <c r="T40" s="80"/>
    </row>
    <row r="41" spans="1:20" ht="21.65" customHeight="1" x14ac:dyDescent="0.25">
      <c r="A41" s="129"/>
      <c r="B41" s="106"/>
      <c r="C41" s="76">
        <v>3</v>
      </c>
      <c r="D41" s="76" t="s">
        <v>316</v>
      </c>
      <c r="E41" s="93" t="s">
        <v>332</v>
      </c>
      <c r="F41" s="79" t="s">
        <v>360</v>
      </c>
      <c r="G41" s="76" t="s">
        <v>29</v>
      </c>
      <c r="H41" s="76">
        <v>3</v>
      </c>
      <c r="I41" s="80"/>
      <c r="J41" s="86">
        <v>3</v>
      </c>
      <c r="K41" s="76"/>
      <c r="L41" s="76"/>
      <c r="M41" s="76"/>
      <c r="N41" s="76">
        <v>3</v>
      </c>
      <c r="O41" s="82">
        <f t="shared" si="12"/>
        <v>93</v>
      </c>
      <c r="P41" s="83">
        <v>82</v>
      </c>
      <c r="Q41" s="84">
        <f t="shared" si="13"/>
        <v>175</v>
      </c>
      <c r="R41" s="85">
        <f t="shared" si="14"/>
        <v>7</v>
      </c>
      <c r="S41" s="76" t="s">
        <v>35</v>
      </c>
      <c r="T41" s="80"/>
    </row>
    <row r="42" spans="1:20" ht="15.75" customHeight="1" x14ac:dyDescent="0.25">
      <c r="A42" s="129"/>
      <c r="B42" s="106"/>
      <c r="C42" s="76">
        <v>4</v>
      </c>
      <c r="D42" s="76" t="s">
        <v>317</v>
      </c>
      <c r="E42" s="78" t="s">
        <v>311</v>
      </c>
      <c r="F42" s="79" t="s">
        <v>361</v>
      </c>
      <c r="G42" s="76" t="s">
        <v>29</v>
      </c>
      <c r="H42" s="76">
        <v>3</v>
      </c>
      <c r="I42" s="80"/>
      <c r="J42" s="76">
        <v>2</v>
      </c>
      <c r="K42" s="86"/>
      <c r="L42" s="86"/>
      <c r="M42" s="86"/>
      <c r="N42" s="76">
        <v>3</v>
      </c>
      <c r="O42" s="87">
        <f t="shared" si="12"/>
        <v>78</v>
      </c>
      <c r="P42" s="83">
        <v>72</v>
      </c>
      <c r="Q42" s="84">
        <f t="shared" si="13"/>
        <v>150</v>
      </c>
      <c r="R42" s="85">
        <f t="shared" si="14"/>
        <v>6</v>
      </c>
      <c r="S42" s="76" t="s">
        <v>35</v>
      </c>
      <c r="T42" s="80"/>
    </row>
    <row r="43" spans="1:20" ht="15.75" customHeight="1" x14ac:dyDescent="0.25">
      <c r="A43" s="129"/>
      <c r="B43" s="106"/>
      <c r="C43" s="76">
        <v>5</v>
      </c>
      <c r="D43" s="76" t="s">
        <v>318</v>
      </c>
      <c r="E43" s="77" t="s">
        <v>312</v>
      </c>
      <c r="F43" s="79" t="s">
        <v>362</v>
      </c>
      <c r="G43" s="76" t="s">
        <v>29</v>
      </c>
      <c r="H43" s="76">
        <v>1</v>
      </c>
      <c r="I43" s="80"/>
      <c r="J43" s="76">
        <v>2</v>
      </c>
      <c r="K43" s="76"/>
      <c r="L43" s="76"/>
      <c r="M43" s="76"/>
      <c r="N43" s="76">
        <v>3</v>
      </c>
      <c r="O43" s="82">
        <f t="shared" si="12"/>
        <v>48</v>
      </c>
      <c r="P43" s="83">
        <v>27</v>
      </c>
      <c r="Q43" s="84">
        <f t="shared" si="13"/>
        <v>75</v>
      </c>
      <c r="R43" s="85">
        <f t="shared" si="14"/>
        <v>3</v>
      </c>
      <c r="S43" s="76" t="s">
        <v>35</v>
      </c>
      <c r="T43" s="80"/>
    </row>
    <row r="44" spans="1:20" ht="15.75" customHeight="1" x14ac:dyDescent="0.25">
      <c r="A44" s="129"/>
      <c r="B44" s="106"/>
      <c r="C44" s="76">
        <v>6</v>
      </c>
      <c r="D44" s="76" t="s">
        <v>319</v>
      </c>
      <c r="E44" s="77" t="s">
        <v>302</v>
      </c>
      <c r="F44" s="79" t="s">
        <v>363</v>
      </c>
      <c r="G44" s="76" t="s">
        <v>29</v>
      </c>
      <c r="H44" s="76">
        <v>2</v>
      </c>
      <c r="I44" s="80"/>
      <c r="J44" s="76"/>
      <c r="K44" s="76"/>
      <c r="L44" s="76"/>
      <c r="M44" s="76"/>
      <c r="N44" s="76">
        <v>3</v>
      </c>
      <c r="O44" s="82">
        <f t="shared" si="12"/>
        <v>33</v>
      </c>
      <c r="P44" s="83">
        <v>42</v>
      </c>
      <c r="Q44" s="84">
        <f t="shared" si="13"/>
        <v>75</v>
      </c>
      <c r="R44" s="85">
        <f t="shared" si="14"/>
        <v>3</v>
      </c>
      <c r="S44" s="76" t="s">
        <v>35</v>
      </c>
      <c r="T44" s="80"/>
    </row>
    <row r="45" spans="1:20" ht="15.75" customHeight="1" x14ac:dyDescent="0.25">
      <c r="A45" s="129"/>
      <c r="B45" s="106"/>
      <c r="C45" s="81"/>
      <c r="D45" s="81"/>
      <c r="E45" s="81"/>
      <c r="F45" s="81"/>
      <c r="G45" s="88" t="s">
        <v>37</v>
      </c>
      <c r="H45" s="89">
        <f t="shared" ref="H45:R45" si="15">SUM(H39:H44)</f>
        <v>13</v>
      </c>
      <c r="I45" s="89">
        <f t="shared" si="15"/>
        <v>0</v>
      </c>
      <c r="J45" s="89">
        <f t="shared" si="15"/>
        <v>12</v>
      </c>
      <c r="K45" s="89">
        <f t="shared" si="15"/>
        <v>0</v>
      </c>
      <c r="L45" s="89">
        <f t="shared" si="15"/>
        <v>0</v>
      </c>
      <c r="M45" s="89">
        <f t="shared" si="15"/>
        <v>0</v>
      </c>
      <c r="N45" s="89">
        <f t="shared" si="15"/>
        <v>18</v>
      </c>
      <c r="O45" s="89">
        <f t="shared" si="15"/>
        <v>393</v>
      </c>
      <c r="P45" s="89">
        <f t="shared" si="15"/>
        <v>357</v>
      </c>
      <c r="Q45" s="89">
        <f t="shared" si="15"/>
        <v>750</v>
      </c>
      <c r="R45" s="90">
        <f t="shared" si="15"/>
        <v>30</v>
      </c>
      <c r="S45" s="91"/>
      <c r="T45" s="92"/>
    </row>
    <row r="46" spans="1:20" ht="15.75" customHeight="1" x14ac:dyDescent="0.25">
      <c r="A46" s="158"/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</row>
    <row r="47" spans="1:20" ht="22.25" customHeight="1" x14ac:dyDescent="0.25">
      <c r="A47" s="108" t="s">
        <v>3</v>
      </c>
      <c r="B47" s="108" t="s">
        <v>4</v>
      </c>
      <c r="C47" s="108" t="s">
        <v>5</v>
      </c>
      <c r="D47" s="109" t="s">
        <v>6</v>
      </c>
      <c r="E47" s="108" t="s">
        <v>7</v>
      </c>
      <c r="F47" s="107" t="s">
        <v>8</v>
      </c>
      <c r="G47" s="108" t="s">
        <v>9</v>
      </c>
      <c r="H47" s="108" t="s">
        <v>10</v>
      </c>
      <c r="I47" s="106"/>
      <c r="J47" s="106"/>
      <c r="K47" s="106"/>
      <c r="L47" s="106"/>
      <c r="M47" s="73"/>
      <c r="N47" s="105" t="s">
        <v>11</v>
      </c>
      <c r="O47" s="75" t="s">
        <v>12</v>
      </c>
      <c r="P47" s="75" t="s">
        <v>13</v>
      </c>
      <c r="Q47" s="75" t="s">
        <v>14</v>
      </c>
      <c r="R47" s="125" t="s">
        <v>15</v>
      </c>
      <c r="S47" s="105" t="s">
        <v>16</v>
      </c>
      <c r="T47" s="105" t="s">
        <v>17</v>
      </c>
    </row>
    <row r="48" spans="1:20" ht="31.75" customHeight="1" x14ac:dyDescent="0.25">
      <c r="A48" s="106"/>
      <c r="B48" s="106"/>
      <c r="C48" s="106"/>
      <c r="D48" s="106"/>
      <c r="E48" s="106"/>
      <c r="F48" s="106"/>
      <c r="G48" s="106"/>
      <c r="H48" s="74" t="s">
        <v>18</v>
      </c>
      <c r="I48" s="75" t="s">
        <v>19</v>
      </c>
      <c r="J48" s="75" t="s">
        <v>20</v>
      </c>
      <c r="K48" s="75" t="s">
        <v>21</v>
      </c>
      <c r="L48" s="75" t="s">
        <v>22</v>
      </c>
      <c r="M48" s="75" t="s">
        <v>23</v>
      </c>
      <c r="N48" s="106"/>
      <c r="O48" s="75" t="s">
        <v>24</v>
      </c>
      <c r="P48" s="75" t="s">
        <v>24</v>
      </c>
      <c r="Q48" s="75" t="s">
        <v>24</v>
      </c>
      <c r="R48" s="106"/>
      <c r="S48" s="106"/>
      <c r="T48" s="106"/>
    </row>
    <row r="49" spans="1:20" ht="15.75" customHeight="1" x14ac:dyDescent="0.25">
      <c r="A49" s="129" t="s">
        <v>406</v>
      </c>
      <c r="B49" s="128" t="s">
        <v>404</v>
      </c>
      <c r="C49" s="76">
        <v>1</v>
      </c>
      <c r="D49" s="76" t="s">
        <v>274</v>
      </c>
      <c r="E49" s="78" t="s">
        <v>275</v>
      </c>
      <c r="F49" s="79" t="s">
        <v>364</v>
      </c>
      <c r="G49" s="76" t="s">
        <v>29</v>
      </c>
      <c r="H49" s="80">
        <v>2</v>
      </c>
      <c r="I49" s="80"/>
      <c r="J49" s="80">
        <v>2</v>
      </c>
      <c r="K49" s="80"/>
      <c r="L49" s="81"/>
      <c r="M49" s="81"/>
      <c r="N49" s="76">
        <v>3</v>
      </c>
      <c r="O49" s="82">
        <f t="shared" ref="O49:O54" si="16">SUM(H49:M49)*15+N49</f>
        <v>63</v>
      </c>
      <c r="P49" s="83">
        <v>62</v>
      </c>
      <c r="Q49" s="84">
        <f t="shared" ref="Q49:Q54" si="17">O49+P49</f>
        <v>125</v>
      </c>
      <c r="R49" s="85">
        <f t="shared" ref="R49:R54" si="18">Q49/25</f>
        <v>5</v>
      </c>
      <c r="S49" s="76" t="s">
        <v>35</v>
      </c>
      <c r="T49" s="80"/>
    </row>
    <row r="50" spans="1:20" ht="15.75" customHeight="1" x14ac:dyDescent="0.25">
      <c r="A50" s="129"/>
      <c r="B50" s="106"/>
      <c r="C50" s="76">
        <v>2</v>
      </c>
      <c r="D50" s="76" t="s">
        <v>276</v>
      </c>
      <c r="E50" s="78" t="s">
        <v>277</v>
      </c>
      <c r="F50" s="79" t="s">
        <v>365</v>
      </c>
      <c r="G50" s="76" t="s">
        <v>29</v>
      </c>
      <c r="H50" s="76">
        <v>2</v>
      </c>
      <c r="I50" s="80"/>
      <c r="J50" s="76">
        <v>2</v>
      </c>
      <c r="K50" s="76"/>
      <c r="L50" s="76"/>
      <c r="M50" s="76"/>
      <c r="N50" s="76">
        <v>3</v>
      </c>
      <c r="O50" s="82">
        <f t="shared" si="16"/>
        <v>63</v>
      </c>
      <c r="P50" s="83">
        <v>62</v>
      </c>
      <c r="Q50" s="84">
        <f t="shared" si="17"/>
        <v>125</v>
      </c>
      <c r="R50" s="85">
        <f t="shared" si="18"/>
        <v>5</v>
      </c>
      <c r="S50" s="76" t="s">
        <v>35</v>
      </c>
      <c r="T50" s="80"/>
    </row>
    <row r="51" spans="1:20" ht="15.75" customHeight="1" x14ac:dyDescent="0.25">
      <c r="A51" s="129"/>
      <c r="B51" s="106"/>
      <c r="C51" s="76">
        <v>3</v>
      </c>
      <c r="D51" s="76" t="s">
        <v>278</v>
      </c>
      <c r="E51" s="78" t="s">
        <v>279</v>
      </c>
      <c r="F51" s="79" t="s">
        <v>366</v>
      </c>
      <c r="G51" s="76" t="s">
        <v>29</v>
      </c>
      <c r="H51" s="76">
        <v>2</v>
      </c>
      <c r="I51" s="80"/>
      <c r="J51" s="76">
        <v>2</v>
      </c>
      <c r="K51" s="76"/>
      <c r="L51" s="76"/>
      <c r="M51" s="76"/>
      <c r="N51" s="76">
        <v>3</v>
      </c>
      <c r="O51" s="82">
        <f t="shared" si="16"/>
        <v>63</v>
      </c>
      <c r="P51" s="83">
        <v>62</v>
      </c>
      <c r="Q51" s="84">
        <f t="shared" si="17"/>
        <v>125</v>
      </c>
      <c r="R51" s="85">
        <f t="shared" si="18"/>
        <v>5</v>
      </c>
      <c r="S51" s="76" t="s">
        <v>35</v>
      </c>
      <c r="T51" s="80"/>
    </row>
    <row r="52" spans="1:20" ht="15.75" customHeight="1" x14ac:dyDescent="0.25">
      <c r="A52" s="129"/>
      <c r="B52" s="106"/>
      <c r="C52" s="76">
        <v>4</v>
      </c>
      <c r="D52" s="76" t="s">
        <v>280</v>
      </c>
      <c r="E52" s="78" t="s">
        <v>281</v>
      </c>
      <c r="F52" s="79" t="s">
        <v>367</v>
      </c>
      <c r="G52" s="76" t="s">
        <v>29</v>
      </c>
      <c r="H52" s="76">
        <v>2</v>
      </c>
      <c r="I52" s="80"/>
      <c r="J52" s="86">
        <v>2</v>
      </c>
      <c r="K52" s="86"/>
      <c r="L52" s="86"/>
      <c r="M52" s="86"/>
      <c r="N52" s="76">
        <v>3</v>
      </c>
      <c r="O52" s="87">
        <f t="shared" si="16"/>
        <v>63</v>
      </c>
      <c r="P52" s="83">
        <v>62</v>
      </c>
      <c r="Q52" s="84">
        <f t="shared" si="17"/>
        <v>125</v>
      </c>
      <c r="R52" s="85">
        <f t="shared" si="18"/>
        <v>5</v>
      </c>
      <c r="S52" s="76" t="s">
        <v>35</v>
      </c>
      <c r="T52" s="80"/>
    </row>
    <row r="53" spans="1:20" ht="15.75" customHeight="1" x14ac:dyDescent="0.25">
      <c r="A53" s="129"/>
      <c r="B53" s="106"/>
      <c r="C53" s="76">
        <v>5</v>
      </c>
      <c r="D53" s="76" t="s">
        <v>282</v>
      </c>
      <c r="E53" s="78" t="s">
        <v>283</v>
      </c>
      <c r="F53" s="79" t="s">
        <v>368</v>
      </c>
      <c r="G53" s="76" t="s">
        <v>29</v>
      </c>
      <c r="H53" s="76">
        <v>2</v>
      </c>
      <c r="I53" s="80"/>
      <c r="J53" s="76">
        <v>2</v>
      </c>
      <c r="K53" s="76"/>
      <c r="L53" s="76"/>
      <c r="M53" s="76"/>
      <c r="N53" s="76">
        <v>3</v>
      </c>
      <c r="O53" s="82">
        <f t="shared" si="16"/>
        <v>63</v>
      </c>
      <c r="P53" s="83">
        <v>62</v>
      </c>
      <c r="Q53" s="84">
        <f t="shared" si="17"/>
        <v>125</v>
      </c>
      <c r="R53" s="85">
        <f t="shared" si="18"/>
        <v>5</v>
      </c>
      <c r="S53" s="76" t="s">
        <v>35</v>
      </c>
      <c r="T53" s="80"/>
    </row>
    <row r="54" spans="1:20" ht="15.75" customHeight="1" x14ac:dyDescent="0.25">
      <c r="A54" s="129"/>
      <c r="B54" s="106"/>
      <c r="C54" s="76">
        <v>6</v>
      </c>
      <c r="D54" s="76" t="s">
        <v>284</v>
      </c>
      <c r="E54" s="77" t="s">
        <v>285</v>
      </c>
      <c r="F54" s="79" t="s">
        <v>369</v>
      </c>
      <c r="G54" s="76" t="s">
        <v>29</v>
      </c>
      <c r="H54" s="76">
        <v>2</v>
      </c>
      <c r="I54" s="80"/>
      <c r="J54" s="76">
        <v>2</v>
      </c>
      <c r="K54" s="76"/>
      <c r="L54" s="76"/>
      <c r="M54" s="76"/>
      <c r="N54" s="76">
        <v>3</v>
      </c>
      <c r="O54" s="82">
        <f t="shared" si="16"/>
        <v>63</v>
      </c>
      <c r="P54" s="83">
        <v>62</v>
      </c>
      <c r="Q54" s="84">
        <f t="shared" si="17"/>
        <v>125</v>
      </c>
      <c r="R54" s="85">
        <f t="shared" si="18"/>
        <v>5</v>
      </c>
      <c r="S54" s="76" t="s">
        <v>35</v>
      </c>
      <c r="T54" s="80"/>
    </row>
    <row r="55" spans="1:20" ht="15.75" customHeight="1" x14ac:dyDescent="0.25">
      <c r="A55" s="129"/>
      <c r="B55" s="106"/>
      <c r="C55" s="81"/>
      <c r="D55" s="81"/>
      <c r="E55" s="81"/>
      <c r="F55" s="81"/>
      <c r="G55" s="88" t="s">
        <v>37</v>
      </c>
      <c r="H55" s="89">
        <f t="shared" ref="H55:R55" si="19">SUM(H49:H54)</f>
        <v>12</v>
      </c>
      <c r="I55" s="89">
        <f t="shared" si="19"/>
        <v>0</v>
      </c>
      <c r="J55" s="89">
        <f t="shared" si="19"/>
        <v>12</v>
      </c>
      <c r="K55" s="89">
        <f t="shared" si="19"/>
        <v>0</v>
      </c>
      <c r="L55" s="89">
        <f t="shared" si="19"/>
        <v>0</v>
      </c>
      <c r="M55" s="89">
        <f t="shared" si="19"/>
        <v>0</v>
      </c>
      <c r="N55" s="89">
        <f t="shared" si="19"/>
        <v>18</v>
      </c>
      <c r="O55" s="89">
        <f t="shared" si="19"/>
        <v>378</v>
      </c>
      <c r="P55" s="89">
        <f t="shared" si="19"/>
        <v>372</v>
      </c>
      <c r="Q55" s="89">
        <f t="shared" si="19"/>
        <v>750</v>
      </c>
      <c r="R55" s="90">
        <f t="shared" si="19"/>
        <v>30</v>
      </c>
      <c r="S55" s="91"/>
      <c r="T55" s="92"/>
    </row>
    <row r="56" spans="1:20" ht="15.75" customHeight="1" x14ac:dyDescent="0.25">
      <c r="A56" s="129"/>
      <c r="B56" s="126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06"/>
      <c r="T56" s="81"/>
    </row>
    <row r="57" spans="1:20" ht="22.25" customHeight="1" x14ac:dyDescent="0.25">
      <c r="A57" s="129"/>
      <c r="B57" s="108" t="s">
        <v>4</v>
      </c>
      <c r="C57" s="108" t="s">
        <v>5</v>
      </c>
      <c r="D57" s="109" t="s">
        <v>6</v>
      </c>
      <c r="E57" s="108" t="s">
        <v>7</v>
      </c>
      <c r="F57" s="107" t="s">
        <v>8</v>
      </c>
      <c r="G57" s="108" t="s">
        <v>9</v>
      </c>
      <c r="H57" s="108" t="s">
        <v>10</v>
      </c>
      <c r="I57" s="106"/>
      <c r="J57" s="106"/>
      <c r="K57" s="106"/>
      <c r="L57" s="106"/>
      <c r="M57" s="73"/>
      <c r="N57" s="105" t="s">
        <v>11</v>
      </c>
      <c r="O57" s="75" t="s">
        <v>12</v>
      </c>
      <c r="P57" s="75" t="s">
        <v>13</v>
      </c>
      <c r="Q57" s="75" t="s">
        <v>14</v>
      </c>
      <c r="R57" s="125" t="s">
        <v>15</v>
      </c>
      <c r="S57" s="105" t="s">
        <v>16</v>
      </c>
      <c r="T57" s="105" t="s">
        <v>17</v>
      </c>
    </row>
    <row r="58" spans="1:20" ht="25.75" customHeight="1" x14ac:dyDescent="0.25">
      <c r="A58" s="129"/>
      <c r="B58" s="106"/>
      <c r="C58" s="106"/>
      <c r="D58" s="106"/>
      <c r="E58" s="106"/>
      <c r="F58" s="106"/>
      <c r="G58" s="106"/>
      <c r="H58" s="74" t="s">
        <v>18</v>
      </c>
      <c r="I58" s="75" t="s">
        <v>19</v>
      </c>
      <c r="J58" s="75" t="s">
        <v>20</v>
      </c>
      <c r="K58" s="75" t="s">
        <v>21</v>
      </c>
      <c r="L58" s="75" t="s">
        <v>22</v>
      </c>
      <c r="M58" s="75" t="s">
        <v>23</v>
      </c>
      <c r="N58" s="106"/>
      <c r="O58" s="75" t="s">
        <v>24</v>
      </c>
      <c r="P58" s="75" t="s">
        <v>24</v>
      </c>
      <c r="Q58" s="75" t="s">
        <v>24</v>
      </c>
      <c r="R58" s="106"/>
      <c r="S58" s="106"/>
      <c r="T58" s="106"/>
    </row>
    <row r="59" spans="1:20" ht="15.75" customHeight="1" x14ac:dyDescent="0.25">
      <c r="A59" s="129"/>
      <c r="B59" s="128" t="s">
        <v>405</v>
      </c>
      <c r="C59" s="76">
        <v>1</v>
      </c>
      <c r="D59" s="76" t="s">
        <v>286</v>
      </c>
      <c r="E59" s="78" t="s">
        <v>287</v>
      </c>
      <c r="F59" s="79" t="s">
        <v>370</v>
      </c>
      <c r="G59" s="76" t="s">
        <v>29</v>
      </c>
      <c r="H59" s="80">
        <v>2</v>
      </c>
      <c r="I59" s="80"/>
      <c r="J59" s="80">
        <v>2</v>
      </c>
      <c r="K59" s="80"/>
      <c r="L59" s="81"/>
      <c r="M59" s="81"/>
      <c r="N59" s="76">
        <v>3</v>
      </c>
      <c r="O59" s="82">
        <f t="shared" ref="O59:O64" si="20">SUM(H59:M59)*15+N59</f>
        <v>63</v>
      </c>
      <c r="P59" s="83">
        <v>62</v>
      </c>
      <c r="Q59" s="84">
        <f t="shared" ref="Q59:Q64" si="21">O59+P59</f>
        <v>125</v>
      </c>
      <c r="R59" s="85">
        <f t="shared" ref="R59:R64" si="22">Q59/25</f>
        <v>5</v>
      </c>
      <c r="S59" s="76" t="s">
        <v>35</v>
      </c>
      <c r="T59" s="80"/>
    </row>
    <row r="60" spans="1:20" ht="24" customHeight="1" x14ac:dyDescent="0.25">
      <c r="A60" s="129"/>
      <c r="B60" s="106"/>
      <c r="C60" s="76">
        <v>2</v>
      </c>
      <c r="D60" s="76" t="s">
        <v>288</v>
      </c>
      <c r="E60" s="93" t="s">
        <v>289</v>
      </c>
      <c r="F60" s="79" t="s">
        <v>371</v>
      </c>
      <c r="G60" s="76" t="s">
        <v>29</v>
      </c>
      <c r="H60" s="76">
        <v>3</v>
      </c>
      <c r="I60" s="80"/>
      <c r="J60" s="80">
        <v>2</v>
      </c>
      <c r="K60" s="76"/>
      <c r="L60" s="76"/>
      <c r="M60" s="76"/>
      <c r="N60" s="76">
        <v>3</v>
      </c>
      <c r="O60" s="82">
        <f t="shared" si="20"/>
        <v>78</v>
      </c>
      <c r="P60" s="83">
        <v>72</v>
      </c>
      <c r="Q60" s="84">
        <f t="shared" si="21"/>
        <v>150</v>
      </c>
      <c r="R60" s="85">
        <f t="shared" si="22"/>
        <v>6</v>
      </c>
      <c r="S60" s="76" t="s">
        <v>35</v>
      </c>
      <c r="T60" s="80"/>
    </row>
    <row r="61" spans="1:20" ht="23.4" customHeight="1" x14ac:dyDescent="0.25">
      <c r="A61" s="129"/>
      <c r="B61" s="106"/>
      <c r="C61" s="76">
        <v>3</v>
      </c>
      <c r="D61" s="76" t="s">
        <v>290</v>
      </c>
      <c r="E61" s="93" t="s">
        <v>291</v>
      </c>
      <c r="F61" s="79" t="s">
        <v>372</v>
      </c>
      <c r="G61" s="76" t="s">
        <v>29</v>
      </c>
      <c r="H61" s="76">
        <v>2</v>
      </c>
      <c r="I61" s="80"/>
      <c r="J61" s="80">
        <v>2</v>
      </c>
      <c r="K61" s="76"/>
      <c r="L61" s="76"/>
      <c r="M61" s="76"/>
      <c r="N61" s="76">
        <v>3</v>
      </c>
      <c r="O61" s="82">
        <f t="shared" si="20"/>
        <v>63</v>
      </c>
      <c r="P61" s="83">
        <v>62</v>
      </c>
      <c r="Q61" s="84">
        <f t="shared" si="21"/>
        <v>125</v>
      </c>
      <c r="R61" s="85">
        <f t="shared" si="22"/>
        <v>5</v>
      </c>
      <c r="S61" s="76" t="s">
        <v>35</v>
      </c>
      <c r="T61" s="80"/>
    </row>
    <row r="62" spans="1:20" ht="15.75" customHeight="1" x14ac:dyDescent="0.25">
      <c r="A62" s="129"/>
      <c r="B62" s="106"/>
      <c r="C62" s="76">
        <v>4</v>
      </c>
      <c r="D62" s="76" t="s">
        <v>292</v>
      </c>
      <c r="E62" s="78" t="s">
        <v>373</v>
      </c>
      <c r="F62" s="79" t="s">
        <v>374</v>
      </c>
      <c r="G62" s="76" t="s">
        <v>29</v>
      </c>
      <c r="H62" s="76">
        <v>3</v>
      </c>
      <c r="I62" s="80"/>
      <c r="J62" s="80">
        <v>2</v>
      </c>
      <c r="K62" s="86"/>
      <c r="L62" s="86"/>
      <c r="M62" s="86"/>
      <c r="N62" s="76">
        <v>3</v>
      </c>
      <c r="O62" s="87">
        <f t="shared" si="20"/>
        <v>78</v>
      </c>
      <c r="P62" s="83">
        <v>72</v>
      </c>
      <c r="Q62" s="84">
        <f t="shared" si="21"/>
        <v>150</v>
      </c>
      <c r="R62" s="85">
        <f t="shared" si="22"/>
        <v>6</v>
      </c>
      <c r="S62" s="76" t="s">
        <v>35</v>
      </c>
      <c r="T62" s="80"/>
    </row>
    <row r="63" spans="1:20" ht="15.75" customHeight="1" x14ac:dyDescent="0.25">
      <c r="A63" s="129"/>
      <c r="B63" s="106"/>
      <c r="C63" s="76">
        <v>5</v>
      </c>
      <c r="D63" s="76" t="s">
        <v>293</v>
      </c>
      <c r="E63" s="78" t="s">
        <v>294</v>
      </c>
      <c r="F63" s="79" t="s">
        <v>375</v>
      </c>
      <c r="G63" s="76" t="s">
        <v>29</v>
      </c>
      <c r="H63" s="76">
        <v>3</v>
      </c>
      <c r="I63" s="80"/>
      <c r="J63" s="80">
        <v>2</v>
      </c>
      <c r="K63" s="76"/>
      <c r="L63" s="76"/>
      <c r="M63" s="76"/>
      <c r="N63" s="76">
        <v>3</v>
      </c>
      <c r="O63" s="82">
        <f t="shared" si="20"/>
        <v>78</v>
      </c>
      <c r="P63" s="83">
        <v>72</v>
      </c>
      <c r="Q63" s="84">
        <f t="shared" si="21"/>
        <v>150</v>
      </c>
      <c r="R63" s="85">
        <f t="shared" si="22"/>
        <v>6</v>
      </c>
      <c r="S63" s="76" t="s">
        <v>35</v>
      </c>
      <c r="T63" s="80"/>
    </row>
    <row r="64" spans="1:20" ht="15.75" customHeight="1" x14ac:dyDescent="0.25">
      <c r="A64" s="129"/>
      <c r="B64" s="106"/>
      <c r="C64" s="76">
        <v>6</v>
      </c>
      <c r="D64" s="76" t="s">
        <v>295</v>
      </c>
      <c r="E64" s="77" t="s">
        <v>296</v>
      </c>
      <c r="F64" s="79" t="s">
        <v>376</v>
      </c>
      <c r="G64" s="76" t="s">
        <v>29</v>
      </c>
      <c r="H64" s="76"/>
      <c r="I64" s="80"/>
      <c r="J64" s="80"/>
      <c r="K64" s="76">
        <v>2</v>
      </c>
      <c r="L64" s="76"/>
      <c r="M64" s="76"/>
      <c r="N64" s="76">
        <v>3</v>
      </c>
      <c r="O64" s="82">
        <f t="shared" si="20"/>
        <v>33</v>
      </c>
      <c r="P64" s="83">
        <v>17</v>
      </c>
      <c r="Q64" s="84">
        <f t="shared" si="21"/>
        <v>50</v>
      </c>
      <c r="R64" s="85">
        <f t="shared" si="22"/>
        <v>2</v>
      </c>
      <c r="S64" s="76" t="s">
        <v>35</v>
      </c>
      <c r="T64" s="80"/>
    </row>
    <row r="65" spans="1:20" ht="15.75" customHeight="1" x14ac:dyDescent="0.25">
      <c r="A65" s="129"/>
      <c r="B65" s="106"/>
      <c r="C65" s="81"/>
      <c r="D65" s="81"/>
      <c r="E65" s="81"/>
      <c r="F65" s="81"/>
      <c r="G65" s="88" t="s">
        <v>37</v>
      </c>
      <c r="H65" s="89">
        <f t="shared" ref="H65:R65" si="23">SUM(H59:H64)</f>
        <v>13</v>
      </c>
      <c r="I65" s="89">
        <f t="shared" si="23"/>
        <v>0</v>
      </c>
      <c r="J65" s="89">
        <f t="shared" si="23"/>
        <v>10</v>
      </c>
      <c r="K65" s="89">
        <f t="shared" si="23"/>
        <v>2</v>
      </c>
      <c r="L65" s="89">
        <f t="shared" si="23"/>
        <v>0</v>
      </c>
      <c r="M65" s="89">
        <f t="shared" si="23"/>
        <v>0</v>
      </c>
      <c r="N65" s="89">
        <f t="shared" si="23"/>
        <v>18</v>
      </c>
      <c r="O65" s="89">
        <f t="shared" si="23"/>
        <v>393</v>
      </c>
      <c r="P65" s="89">
        <f t="shared" si="23"/>
        <v>357</v>
      </c>
      <c r="Q65" s="89">
        <f t="shared" si="23"/>
        <v>750</v>
      </c>
      <c r="R65" s="90">
        <f t="shared" si="23"/>
        <v>30</v>
      </c>
      <c r="S65" s="91"/>
      <c r="T65" s="92"/>
    </row>
    <row r="66" spans="1:20" ht="15.75" customHeight="1" x14ac:dyDescent="0.25">
      <c r="A66" s="158"/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</row>
    <row r="67" spans="1:20" ht="22.25" customHeight="1" x14ac:dyDescent="0.25">
      <c r="A67" s="108" t="s">
        <v>3</v>
      </c>
      <c r="B67" s="108" t="s">
        <v>4</v>
      </c>
      <c r="C67" s="108" t="s">
        <v>5</v>
      </c>
      <c r="D67" s="109" t="s">
        <v>6</v>
      </c>
      <c r="E67" s="108" t="s">
        <v>7</v>
      </c>
      <c r="F67" s="107" t="s">
        <v>8</v>
      </c>
      <c r="G67" s="108" t="s">
        <v>9</v>
      </c>
      <c r="H67" s="108" t="s">
        <v>10</v>
      </c>
      <c r="I67" s="106"/>
      <c r="J67" s="106"/>
      <c r="K67" s="106"/>
      <c r="L67" s="106"/>
      <c r="M67" s="73"/>
      <c r="N67" s="105" t="s">
        <v>11</v>
      </c>
      <c r="O67" s="75" t="s">
        <v>12</v>
      </c>
      <c r="P67" s="75" t="s">
        <v>13</v>
      </c>
      <c r="Q67" s="75" t="s">
        <v>14</v>
      </c>
      <c r="R67" s="125" t="s">
        <v>15</v>
      </c>
      <c r="S67" s="105" t="s">
        <v>16</v>
      </c>
      <c r="T67" s="105" t="s">
        <v>17</v>
      </c>
    </row>
    <row r="68" spans="1:20" ht="31.75" customHeight="1" x14ac:dyDescent="0.25">
      <c r="A68" s="106"/>
      <c r="B68" s="106"/>
      <c r="C68" s="106"/>
      <c r="D68" s="106"/>
      <c r="E68" s="106"/>
      <c r="F68" s="106"/>
      <c r="G68" s="106"/>
      <c r="H68" s="74" t="s">
        <v>18</v>
      </c>
      <c r="I68" s="75" t="s">
        <v>19</v>
      </c>
      <c r="J68" s="75" t="s">
        <v>20</v>
      </c>
      <c r="K68" s="75" t="s">
        <v>21</v>
      </c>
      <c r="L68" s="75" t="s">
        <v>22</v>
      </c>
      <c r="M68" s="75" t="s">
        <v>23</v>
      </c>
      <c r="N68" s="106"/>
      <c r="O68" s="75" t="s">
        <v>24</v>
      </c>
      <c r="P68" s="75" t="s">
        <v>24</v>
      </c>
      <c r="Q68" s="75" t="s">
        <v>24</v>
      </c>
      <c r="R68" s="106"/>
      <c r="S68" s="106"/>
      <c r="T68" s="106"/>
    </row>
    <row r="69" spans="1:20" ht="15.75" customHeight="1" x14ac:dyDescent="0.25">
      <c r="A69" s="129" t="s">
        <v>407</v>
      </c>
      <c r="B69" s="128" t="s">
        <v>404</v>
      </c>
      <c r="C69" s="76">
        <v>1</v>
      </c>
      <c r="D69" s="76" t="s">
        <v>253</v>
      </c>
      <c r="E69" s="78" t="s">
        <v>254</v>
      </c>
      <c r="F69" s="79" t="s">
        <v>377</v>
      </c>
      <c r="G69" s="76" t="s">
        <v>29</v>
      </c>
      <c r="H69" s="80">
        <v>3</v>
      </c>
      <c r="I69" s="80"/>
      <c r="J69" s="80"/>
      <c r="K69" s="80"/>
      <c r="L69" s="81"/>
      <c r="M69" s="81"/>
      <c r="N69" s="76">
        <v>3</v>
      </c>
      <c r="O69" s="82">
        <f t="shared" ref="O69:O74" si="24">SUM(H69:M69)*15+N69</f>
        <v>48</v>
      </c>
      <c r="P69" s="83">
        <v>77</v>
      </c>
      <c r="Q69" s="84">
        <f t="shared" ref="Q69:Q74" si="25">O69+P69</f>
        <v>125</v>
      </c>
      <c r="R69" s="85">
        <f t="shared" ref="R69:R74" si="26">Q69/25</f>
        <v>5</v>
      </c>
      <c r="S69" s="76" t="s">
        <v>35</v>
      </c>
      <c r="T69" s="80"/>
    </row>
    <row r="70" spans="1:20" ht="15.75" customHeight="1" x14ac:dyDescent="0.25">
      <c r="A70" s="129"/>
      <c r="B70" s="106"/>
      <c r="C70" s="76">
        <v>2</v>
      </c>
      <c r="D70" s="76" t="s">
        <v>255</v>
      </c>
      <c r="E70" s="78" t="s">
        <v>256</v>
      </c>
      <c r="F70" s="79" t="s">
        <v>378</v>
      </c>
      <c r="G70" s="76" t="s">
        <v>29</v>
      </c>
      <c r="H70" s="76">
        <v>3</v>
      </c>
      <c r="I70" s="80"/>
      <c r="J70" s="76"/>
      <c r="K70" s="76"/>
      <c r="L70" s="76"/>
      <c r="M70" s="76"/>
      <c r="N70" s="76">
        <v>3</v>
      </c>
      <c r="O70" s="82">
        <f t="shared" si="24"/>
        <v>48</v>
      </c>
      <c r="P70" s="83">
        <v>77</v>
      </c>
      <c r="Q70" s="84">
        <f t="shared" si="25"/>
        <v>125</v>
      </c>
      <c r="R70" s="85">
        <f t="shared" si="26"/>
        <v>5</v>
      </c>
      <c r="S70" s="76" t="s">
        <v>35</v>
      </c>
      <c r="T70" s="80"/>
    </row>
    <row r="71" spans="1:20" ht="15.75" customHeight="1" x14ac:dyDescent="0.25">
      <c r="A71" s="129"/>
      <c r="B71" s="106"/>
      <c r="C71" s="76">
        <v>3</v>
      </c>
      <c r="D71" s="76" t="s">
        <v>257</v>
      </c>
      <c r="E71" s="78" t="s">
        <v>258</v>
      </c>
      <c r="F71" s="79" t="s">
        <v>379</v>
      </c>
      <c r="G71" s="76" t="s">
        <v>29</v>
      </c>
      <c r="H71" s="76">
        <v>2</v>
      </c>
      <c r="I71" s="80"/>
      <c r="J71" s="76">
        <v>2</v>
      </c>
      <c r="K71" s="76"/>
      <c r="L71" s="76"/>
      <c r="M71" s="76"/>
      <c r="N71" s="76">
        <v>3</v>
      </c>
      <c r="O71" s="82">
        <f t="shared" si="24"/>
        <v>63</v>
      </c>
      <c r="P71" s="83">
        <v>62</v>
      </c>
      <c r="Q71" s="84">
        <f t="shared" si="25"/>
        <v>125</v>
      </c>
      <c r="R71" s="85">
        <f t="shared" si="26"/>
        <v>5</v>
      </c>
      <c r="S71" s="76" t="s">
        <v>35</v>
      </c>
      <c r="T71" s="80"/>
    </row>
    <row r="72" spans="1:20" ht="15.75" customHeight="1" x14ac:dyDescent="0.25">
      <c r="A72" s="129"/>
      <c r="B72" s="106"/>
      <c r="C72" s="76">
        <v>4</v>
      </c>
      <c r="D72" s="76" t="s">
        <v>259</v>
      </c>
      <c r="E72" s="78" t="s">
        <v>260</v>
      </c>
      <c r="F72" s="79" t="s">
        <v>380</v>
      </c>
      <c r="G72" s="76" t="s">
        <v>29</v>
      </c>
      <c r="H72" s="76">
        <v>3</v>
      </c>
      <c r="I72" s="80"/>
      <c r="J72" s="86">
        <v>2</v>
      </c>
      <c r="K72" s="86"/>
      <c r="L72" s="86"/>
      <c r="M72" s="86"/>
      <c r="N72" s="76">
        <v>3</v>
      </c>
      <c r="O72" s="87">
        <f t="shared" si="24"/>
        <v>78</v>
      </c>
      <c r="P72" s="83">
        <v>72</v>
      </c>
      <c r="Q72" s="84">
        <f t="shared" si="25"/>
        <v>150</v>
      </c>
      <c r="R72" s="85">
        <f t="shared" si="26"/>
        <v>6</v>
      </c>
      <c r="S72" s="76" t="s">
        <v>35</v>
      </c>
      <c r="T72" s="80"/>
    </row>
    <row r="73" spans="1:20" ht="29.4" customHeight="1" x14ac:dyDescent="0.25">
      <c r="A73" s="129"/>
      <c r="B73" s="106"/>
      <c r="C73" s="76">
        <v>5</v>
      </c>
      <c r="D73" s="76" t="s">
        <v>261</v>
      </c>
      <c r="E73" s="93" t="s">
        <v>262</v>
      </c>
      <c r="F73" s="94" t="s">
        <v>381</v>
      </c>
      <c r="G73" s="76" t="s">
        <v>29</v>
      </c>
      <c r="H73" s="76">
        <v>3</v>
      </c>
      <c r="I73" s="80"/>
      <c r="J73" s="76">
        <v>2</v>
      </c>
      <c r="K73" s="76"/>
      <c r="L73" s="76"/>
      <c r="M73" s="76"/>
      <c r="N73" s="76">
        <v>3</v>
      </c>
      <c r="O73" s="82">
        <f t="shared" si="24"/>
        <v>78</v>
      </c>
      <c r="P73" s="83">
        <v>72</v>
      </c>
      <c r="Q73" s="84">
        <f t="shared" si="25"/>
        <v>150</v>
      </c>
      <c r="R73" s="85">
        <f t="shared" si="26"/>
        <v>6</v>
      </c>
      <c r="S73" s="76" t="s">
        <v>35</v>
      </c>
      <c r="T73" s="80"/>
    </row>
    <row r="74" spans="1:20" ht="15.75" customHeight="1" x14ac:dyDescent="0.25">
      <c r="A74" s="129"/>
      <c r="B74" s="106"/>
      <c r="C74" s="76">
        <v>6</v>
      </c>
      <c r="D74" s="76" t="s">
        <v>263</v>
      </c>
      <c r="E74" s="77" t="s">
        <v>398</v>
      </c>
      <c r="F74" s="94" t="s">
        <v>397</v>
      </c>
      <c r="G74" s="76" t="s">
        <v>29</v>
      </c>
      <c r="H74" s="76"/>
      <c r="I74" s="80"/>
      <c r="J74" s="76"/>
      <c r="K74" s="76">
        <v>4</v>
      </c>
      <c r="L74" s="76"/>
      <c r="M74" s="76"/>
      <c r="N74" s="76">
        <v>3</v>
      </c>
      <c r="O74" s="82">
        <f t="shared" si="24"/>
        <v>63</v>
      </c>
      <c r="P74" s="83">
        <v>12</v>
      </c>
      <c r="Q74" s="84">
        <f t="shared" si="25"/>
        <v>75</v>
      </c>
      <c r="R74" s="85">
        <f t="shared" si="26"/>
        <v>3</v>
      </c>
      <c r="S74" s="76" t="s">
        <v>35</v>
      </c>
      <c r="T74" s="80"/>
    </row>
    <row r="75" spans="1:20" ht="15.75" customHeight="1" x14ac:dyDescent="0.25">
      <c r="A75" s="129"/>
      <c r="B75" s="106"/>
      <c r="C75" s="81"/>
      <c r="D75" s="81"/>
      <c r="E75" s="81"/>
      <c r="F75" s="81"/>
      <c r="G75" s="88" t="s">
        <v>37</v>
      </c>
      <c r="H75" s="89">
        <f t="shared" ref="H75:R75" si="27">SUM(H69:H74)</f>
        <v>14</v>
      </c>
      <c r="I75" s="89">
        <f t="shared" si="27"/>
        <v>0</v>
      </c>
      <c r="J75" s="89">
        <f t="shared" si="27"/>
        <v>6</v>
      </c>
      <c r="K75" s="89">
        <f t="shared" si="27"/>
        <v>4</v>
      </c>
      <c r="L75" s="89">
        <f t="shared" si="27"/>
        <v>0</v>
      </c>
      <c r="M75" s="89">
        <f t="shared" si="27"/>
        <v>0</v>
      </c>
      <c r="N75" s="89">
        <f t="shared" si="27"/>
        <v>18</v>
      </c>
      <c r="O75" s="89">
        <f t="shared" si="27"/>
        <v>378</v>
      </c>
      <c r="P75" s="89">
        <f t="shared" si="27"/>
        <v>372</v>
      </c>
      <c r="Q75" s="89">
        <f t="shared" si="27"/>
        <v>750</v>
      </c>
      <c r="R75" s="90">
        <f t="shared" si="27"/>
        <v>30</v>
      </c>
      <c r="S75" s="91"/>
      <c r="T75" s="92"/>
    </row>
    <row r="76" spans="1:20" ht="15.75" customHeight="1" x14ac:dyDescent="0.25">
      <c r="A76" s="129"/>
      <c r="B76" s="126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06"/>
      <c r="T76" s="81"/>
    </row>
    <row r="77" spans="1:20" ht="23.4" customHeight="1" x14ac:dyDescent="0.25">
      <c r="A77" s="129"/>
      <c r="B77" s="108" t="s">
        <v>4</v>
      </c>
      <c r="C77" s="108" t="s">
        <v>5</v>
      </c>
      <c r="D77" s="109" t="s">
        <v>6</v>
      </c>
      <c r="E77" s="108" t="s">
        <v>7</v>
      </c>
      <c r="F77" s="107" t="s">
        <v>8</v>
      </c>
      <c r="G77" s="108" t="s">
        <v>9</v>
      </c>
      <c r="H77" s="108" t="s">
        <v>10</v>
      </c>
      <c r="I77" s="106"/>
      <c r="J77" s="106"/>
      <c r="K77" s="106"/>
      <c r="L77" s="106"/>
      <c r="M77" s="73"/>
      <c r="N77" s="105" t="s">
        <v>11</v>
      </c>
      <c r="O77" s="75" t="s">
        <v>12</v>
      </c>
      <c r="P77" s="75" t="s">
        <v>13</v>
      </c>
      <c r="Q77" s="75" t="s">
        <v>14</v>
      </c>
      <c r="R77" s="125" t="s">
        <v>15</v>
      </c>
      <c r="S77" s="105" t="s">
        <v>16</v>
      </c>
      <c r="T77" s="105" t="s">
        <v>17</v>
      </c>
    </row>
    <row r="78" spans="1:20" ht="36" customHeight="1" x14ac:dyDescent="0.25">
      <c r="A78" s="129"/>
      <c r="B78" s="106"/>
      <c r="C78" s="106"/>
      <c r="D78" s="106"/>
      <c r="E78" s="106"/>
      <c r="F78" s="106"/>
      <c r="G78" s="106"/>
      <c r="H78" s="74" t="s">
        <v>18</v>
      </c>
      <c r="I78" s="75" t="s">
        <v>19</v>
      </c>
      <c r="J78" s="75" t="s">
        <v>20</v>
      </c>
      <c r="K78" s="75" t="s">
        <v>21</v>
      </c>
      <c r="L78" s="75" t="s">
        <v>22</v>
      </c>
      <c r="M78" s="75" t="s">
        <v>23</v>
      </c>
      <c r="N78" s="106"/>
      <c r="O78" s="75" t="s">
        <v>24</v>
      </c>
      <c r="P78" s="75" t="s">
        <v>24</v>
      </c>
      <c r="Q78" s="75" t="s">
        <v>24</v>
      </c>
      <c r="R78" s="106"/>
      <c r="S78" s="106"/>
      <c r="T78" s="106"/>
    </row>
    <row r="79" spans="1:20" ht="15.75" customHeight="1" x14ac:dyDescent="0.25">
      <c r="A79" s="129"/>
      <c r="B79" s="128" t="s">
        <v>405</v>
      </c>
      <c r="C79" s="76">
        <v>1</v>
      </c>
      <c r="D79" s="76" t="s">
        <v>264</v>
      </c>
      <c r="E79" s="78" t="s">
        <v>265</v>
      </c>
      <c r="F79" s="79" t="s">
        <v>382</v>
      </c>
      <c r="G79" s="76" t="s">
        <v>29</v>
      </c>
      <c r="H79" s="80">
        <v>3</v>
      </c>
      <c r="I79" s="80"/>
      <c r="J79" s="80"/>
      <c r="K79" s="80"/>
      <c r="L79" s="81"/>
      <c r="M79" s="81"/>
      <c r="N79" s="76">
        <v>3</v>
      </c>
      <c r="O79" s="82">
        <f t="shared" ref="O79:O84" si="28">SUM(H79:M79)*15+N79</f>
        <v>48</v>
      </c>
      <c r="P79" s="83">
        <v>77</v>
      </c>
      <c r="Q79" s="84">
        <f t="shared" ref="Q79:Q84" si="29">O79+P79</f>
        <v>125</v>
      </c>
      <c r="R79" s="85">
        <f t="shared" ref="R79:R84" si="30">Q79/25</f>
        <v>5</v>
      </c>
      <c r="S79" s="76" t="s">
        <v>35</v>
      </c>
      <c r="T79" s="80"/>
    </row>
    <row r="80" spans="1:20" ht="28.25" customHeight="1" x14ac:dyDescent="0.25">
      <c r="A80" s="129"/>
      <c r="B80" s="106"/>
      <c r="C80" s="76">
        <v>2</v>
      </c>
      <c r="D80" s="76" t="s">
        <v>266</v>
      </c>
      <c r="E80" s="93" t="s">
        <v>331</v>
      </c>
      <c r="F80" s="94" t="s">
        <v>383</v>
      </c>
      <c r="G80" s="76" t="s">
        <v>29</v>
      </c>
      <c r="H80" s="76">
        <v>3</v>
      </c>
      <c r="I80" s="80"/>
      <c r="J80" s="76">
        <v>2</v>
      </c>
      <c r="K80" s="76"/>
      <c r="L80" s="76"/>
      <c r="M80" s="76"/>
      <c r="N80" s="76">
        <v>3</v>
      </c>
      <c r="O80" s="82">
        <f t="shared" si="28"/>
        <v>78</v>
      </c>
      <c r="P80" s="83">
        <v>72</v>
      </c>
      <c r="Q80" s="84">
        <f t="shared" si="29"/>
        <v>150</v>
      </c>
      <c r="R80" s="85">
        <f t="shared" si="30"/>
        <v>6</v>
      </c>
      <c r="S80" s="76" t="s">
        <v>35</v>
      </c>
      <c r="T80" s="80"/>
    </row>
    <row r="81" spans="1:20" ht="15.75" customHeight="1" x14ac:dyDescent="0.25">
      <c r="A81" s="129"/>
      <c r="B81" s="106"/>
      <c r="C81" s="76">
        <v>3</v>
      </c>
      <c r="D81" s="76" t="s">
        <v>267</v>
      </c>
      <c r="E81" s="78" t="s">
        <v>268</v>
      </c>
      <c r="F81" s="79" t="s">
        <v>384</v>
      </c>
      <c r="G81" s="76" t="s">
        <v>29</v>
      </c>
      <c r="H81" s="76">
        <v>2</v>
      </c>
      <c r="I81" s="80"/>
      <c r="J81" s="76">
        <v>2</v>
      </c>
      <c r="K81" s="76"/>
      <c r="L81" s="76"/>
      <c r="M81" s="76"/>
      <c r="N81" s="76">
        <v>3</v>
      </c>
      <c r="O81" s="82">
        <f t="shared" si="28"/>
        <v>63</v>
      </c>
      <c r="P81" s="83">
        <v>62</v>
      </c>
      <c r="Q81" s="84">
        <f t="shared" si="29"/>
        <v>125</v>
      </c>
      <c r="R81" s="85">
        <f t="shared" si="30"/>
        <v>5</v>
      </c>
      <c r="S81" s="76" t="s">
        <v>35</v>
      </c>
      <c r="T81" s="80"/>
    </row>
    <row r="82" spans="1:20" ht="17.399999999999999" customHeight="1" x14ac:dyDescent="0.25">
      <c r="A82" s="129"/>
      <c r="B82" s="106"/>
      <c r="C82" s="76">
        <v>4</v>
      </c>
      <c r="D82" s="76" t="s">
        <v>269</v>
      </c>
      <c r="E82" s="93" t="s">
        <v>411</v>
      </c>
      <c r="F82" s="79" t="s">
        <v>412</v>
      </c>
      <c r="G82" s="76" t="s">
        <v>29</v>
      </c>
      <c r="H82" s="76">
        <v>2</v>
      </c>
      <c r="I82" s="80"/>
      <c r="J82" s="86">
        <v>2</v>
      </c>
      <c r="K82" s="86"/>
      <c r="L82" s="86"/>
      <c r="M82" s="86"/>
      <c r="N82" s="76">
        <v>3</v>
      </c>
      <c r="O82" s="87">
        <f t="shared" si="28"/>
        <v>63</v>
      </c>
      <c r="P82" s="83">
        <v>62</v>
      </c>
      <c r="Q82" s="84">
        <f t="shared" si="29"/>
        <v>125</v>
      </c>
      <c r="R82" s="85">
        <f t="shared" si="30"/>
        <v>5</v>
      </c>
      <c r="S82" s="76" t="s">
        <v>35</v>
      </c>
      <c r="T82" s="80"/>
    </row>
    <row r="83" spans="1:20" ht="15.75" customHeight="1" x14ac:dyDescent="0.25">
      <c r="A83" s="129"/>
      <c r="B83" s="106"/>
      <c r="C83" s="76">
        <v>5</v>
      </c>
      <c r="D83" s="76" t="s">
        <v>271</v>
      </c>
      <c r="E83" s="78" t="s">
        <v>272</v>
      </c>
      <c r="F83" s="79" t="s">
        <v>386</v>
      </c>
      <c r="G83" s="76" t="s">
        <v>29</v>
      </c>
      <c r="H83" s="76">
        <v>3</v>
      </c>
      <c r="I83" s="80"/>
      <c r="J83" s="76"/>
      <c r="K83" s="76"/>
      <c r="L83" s="76"/>
      <c r="M83" s="76"/>
      <c r="N83" s="76">
        <v>3</v>
      </c>
      <c r="O83" s="82">
        <f t="shared" si="28"/>
        <v>48</v>
      </c>
      <c r="P83" s="83">
        <v>77</v>
      </c>
      <c r="Q83" s="84">
        <f t="shared" si="29"/>
        <v>125</v>
      </c>
      <c r="R83" s="85">
        <f t="shared" si="30"/>
        <v>5</v>
      </c>
      <c r="S83" s="76" t="s">
        <v>35</v>
      </c>
      <c r="T83" s="80"/>
    </row>
    <row r="84" spans="1:20" ht="15.75" customHeight="1" x14ac:dyDescent="0.25">
      <c r="A84" s="129"/>
      <c r="B84" s="106"/>
      <c r="C84" s="76">
        <v>6</v>
      </c>
      <c r="D84" s="76" t="s">
        <v>273</v>
      </c>
      <c r="E84" s="77" t="s">
        <v>399</v>
      </c>
      <c r="F84" s="95" t="s">
        <v>396</v>
      </c>
      <c r="G84" s="76" t="s">
        <v>29</v>
      </c>
      <c r="H84" s="76"/>
      <c r="I84" s="80"/>
      <c r="J84" s="76"/>
      <c r="K84" s="76">
        <v>4</v>
      </c>
      <c r="L84" s="76"/>
      <c r="M84" s="76"/>
      <c r="N84" s="76">
        <v>3</v>
      </c>
      <c r="O84" s="82">
        <f t="shared" si="28"/>
        <v>63</v>
      </c>
      <c r="P84" s="83">
        <v>37</v>
      </c>
      <c r="Q84" s="84">
        <f t="shared" si="29"/>
        <v>100</v>
      </c>
      <c r="R84" s="85">
        <f t="shared" si="30"/>
        <v>4</v>
      </c>
      <c r="S84" s="76" t="s">
        <v>35</v>
      </c>
      <c r="T84" s="80"/>
    </row>
    <row r="85" spans="1:20" ht="15" customHeight="1" x14ac:dyDescent="0.25">
      <c r="A85" s="129"/>
      <c r="B85" s="106"/>
      <c r="C85" s="81"/>
      <c r="D85" s="81"/>
      <c r="E85" s="81"/>
      <c r="F85" s="81"/>
      <c r="G85" s="88" t="s">
        <v>37</v>
      </c>
      <c r="H85" s="89">
        <f t="shared" ref="H85:R85" si="31">SUM(H79:H84)</f>
        <v>13</v>
      </c>
      <c r="I85" s="89">
        <f t="shared" si="31"/>
        <v>0</v>
      </c>
      <c r="J85" s="89">
        <f t="shared" si="31"/>
        <v>6</v>
      </c>
      <c r="K85" s="89">
        <f t="shared" si="31"/>
        <v>4</v>
      </c>
      <c r="L85" s="89">
        <f t="shared" si="31"/>
        <v>0</v>
      </c>
      <c r="M85" s="89">
        <f t="shared" si="31"/>
        <v>0</v>
      </c>
      <c r="N85" s="89">
        <f t="shared" si="31"/>
        <v>18</v>
      </c>
      <c r="O85" s="89">
        <f t="shared" si="31"/>
        <v>363</v>
      </c>
      <c r="P85" s="89">
        <f t="shared" si="31"/>
        <v>387</v>
      </c>
      <c r="Q85" s="89">
        <f t="shared" si="31"/>
        <v>750</v>
      </c>
      <c r="R85" s="90">
        <f t="shared" si="31"/>
        <v>30</v>
      </c>
      <c r="S85" s="91"/>
      <c r="T85" s="92"/>
    </row>
    <row r="86" spans="1:20" ht="15" customHeight="1" x14ac:dyDescent="0.25">
      <c r="A86" s="158"/>
      <c r="B86" s="158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</row>
    <row r="87" spans="1:20" ht="22.25" customHeight="1" x14ac:dyDescent="0.25">
      <c r="A87" s="108" t="s">
        <v>3</v>
      </c>
      <c r="B87" s="108" t="s">
        <v>4</v>
      </c>
      <c r="C87" s="108" t="s">
        <v>5</v>
      </c>
      <c r="D87" s="109" t="s">
        <v>6</v>
      </c>
      <c r="E87" s="108" t="s">
        <v>7</v>
      </c>
      <c r="F87" s="107" t="s">
        <v>8</v>
      </c>
      <c r="G87" s="108" t="s">
        <v>9</v>
      </c>
      <c r="H87" s="108" t="s">
        <v>10</v>
      </c>
      <c r="I87" s="106"/>
      <c r="J87" s="106"/>
      <c r="K87" s="106"/>
      <c r="L87" s="106"/>
      <c r="M87" s="73"/>
      <c r="N87" s="105" t="s">
        <v>11</v>
      </c>
      <c r="O87" s="75" t="s">
        <v>12</v>
      </c>
      <c r="P87" s="75" t="s">
        <v>13</v>
      </c>
      <c r="Q87" s="75" t="s">
        <v>14</v>
      </c>
      <c r="R87" s="125" t="s">
        <v>15</v>
      </c>
      <c r="S87" s="105" t="s">
        <v>16</v>
      </c>
      <c r="T87" s="105" t="s">
        <v>17</v>
      </c>
    </row>
    <row r="88" spans="1:20" ht="31.75" customHeight="1" x14ac:dyDescent="0.25">
      <c r="A88" s="106"/>
      <c r="B88" s="106"/>
      <c r="C88" s="106"/>
      <c r="D88" s="106"/>
      <c r="E88" s="106"/>
      <c r="F88" s="106"/>
      <c r="G88" s="106"/>
      <c r="H88" s="74" t="s">
        <v>18</v>
      </c>
      <c r="I88" s="75" t="s">
        <v>19</v>
      </c>
      <c r="J88" s="75" t="s">
        <v>20</v>
      </c>
      <c r="K88" s="75" t="s">
        <v>21</v>
      </c>
      <c r="L88" s="75" t="s">
        <v>22</v>
      </c>
      <c r="M88" s="75" t="s">
        <v>23</v>
      </c>
      <c r="N88" s="106"/>
      <c r="O88" s="75" t="s">
        <v>24</v>
      </c>
      <c r="P88" s="75" t="s">
        <v>24</v>
      </c>
      <c r="Q88" s="75" t="s">
        <v>24</v>
      </c>
      <c r="R88" s="106"/>
      <c r="S88" s="106"/>
      <c r="T88" s="106"/>
    </row>
    <row r="89" spans="1:20" ht="15" customHeight="1" x14ac:dyDescent="0.25">
      <c r="A89" s="129" t="s">
        <v>408</v>
      </c>
      <c r="B89" s="128" t="s">
        <v>404</v>
      </c>
      <c r="C89" s="76">
        <v>1</v>
      </c>
      <c r="D89" s="76" t="s">
        <v>232</v>
      </c>
      <c r="E89" s="78" t="s">
        <v>233</v>
      </c>
      <c r="F89" s="79" t="s">
        <v>387</v>
      </c>
      <c r="G89" s="76" t="s">
        <v>29</v>
      </c>
      <c r="H89" s="80">
        <v>2</v>
      </c>
      <c r="I89" s="80"/>
      <c r="J89" s="80">
        <v>2</v>
      </c>
      <c r="K89" s="80"/>
      <c r="L89" s="81"/>
      <c r="M89" s="81"/>
      <c r="N89" s="76">
        <v>3</v>
      </c>
      <c r="O89" s="82">
        <f t="shared" ref="O89:O94" si="32">SUM(H89:M89)*15+N89</f>
        <v>63</v>
      </c>
      <c r="P89" s="83">
        <v>62</v>
      </c>
      <c r="Q89" s="84">
        <f t="shared" ref="Q89:Q94" si="33">O89+P89</f>
        <v>125</v>
      </c>
      <c r="R89" s="85">
        <f t="shared" ref="R89:R94" si="34">Q89/25</f>
        <v>5</v>
      </c>
      <c r="S89" s="76" t="s">
        <v>35</v>
      </c>
      <c r="T89" s="80"/>
    </row>
    <row r="90" spans="1:20" ht="15" customHeight="1" x14ac:dyDescent="0.25">
      <c r="A90" s="129"/>
      <c r="B90" s="106"/>
      <c r="C90" s="76">
        <v>2</v>
      </c>
      <c r="D90" s="76" t="s">
        <v>234</v>
      </c>
      <c r="E90" s="78" t="s">
        <v>235</v>
      </c>
      <c r="F90" s="79" t="s">
        <v>388</v>
      </c>
      <c r="G90" s="76" t="s">
        <v>29</v>
      </c>
      <c r="H90" s="76">
        <v>2</v>
      </c>
      <c r="I90" s="80"/>
      <c r="J90" s="76"/>
      <c r="K90" s="76"/>
      <c r="L90" s="76"/>
      <c r="M90" s="76"/>
      <c r="N90" s="76">
        <v>3</v>
      </c>
      <c r="O90" s="82">
        <f t="shared" si="32"/>
        <v>33</v>
      </c>
      <c r="P90" s="83">
        <v>67</v>
      </c>
      <c r="Q90" s="84">
        <f t="shared" si="33"/>
        <v>100</v>
      </c>
      <c r="R90" s="85">
        <f t="shared" si="34"/>
        <v>4</v>
      </c>
      <c r="S90" s="76" t="s">
        <v>35</v>
      </c>
      <c r="T90" s="80"/>
    </row>
    <row r="91" spans="1:20" ht="15" customHeight="1" x14ac:dyDescent="0.25">
      <c r="A91" s="129"/>
      <c r="B91" s="106"/>
      <c r="C91" s="76">
        <v>3</v>
      </c>
      <c r="D91" s="76" t="s">
        <v>236</v>
      </c>
      <c r="E91" s="78" t="s">
        <v>237</v>
      </c>
      <c r="F91" s="79" t="s">
        <v>389</v>
      </c>
      <c r="G91" s="76" t="s">
        <v>29</v>
      </c>
      <c r="H91" s="76">
        <v>2</v>
      </c>
      <c r="I91" s="80"/>
      <c r="J91" s="76">
        <v>2</v>
      </c>
      <c r="K91" s="76"/>
      <c r="L91" s="76"/>
      <c r="M91" s="76"/>
      <c r="N91" s="76">
        <v>3</v>
      </c>
      <c r="O91" s="82">
        <f t="shared" si="32"/>
        <v>63</v>
      </c>
      <c r="P91" s="83">
        <v>37</v>
      </c>
      <c r="Q91" s="84">
        <f t="shared" si="33"/>
        <v>100</v>
      </c>
      <c r="R91" s="85">
        <f t="shared" si="34"/>
        <v>4</v>
      </c>
      <c r="S91" s="76" t="s">
        <v>35</v>
      </c>
      <c r="T91" s="80"/>
    </row>
    <row r="92" spans="1:20" ht="22.75" customHeight="1" x14ac:dyDescent="0.25">
      <c r="A92" s="129"/>
      <c r="B92" s="106"/>
      <c r="C92" s="76">
        <v>4</v>
      </c>
      <c r="D92" s="76" t="s">
        <v>238</v>
      </c>
      <c r="E92" s="93" t="s">
        <v>239</v>
      </c>
      <c r="F92" s="94" t="s">
        <v>390</v>
      </c>
      <c r="G92" s="76" t="s">
        <v>29</v>
      </c>
      <c r="H92" s="76">
        <v>2</v>
      </c>
      <c r="I92" s="80"/>
      <c r="J92" s="86">
        <v>2</v>
      </c>
      <c r="K92" s="86"/>
      <c r="L92" s="86"/>
      <c r="M92" s="86"/>
      <c r="N92" s="76">
        <v>3</v>
      </c>
      <c r="O92" s="87">
        <f t="shared" si="32"/>
        <v>63</v>
      </c>
      <c r="P92" s="83">
        <v>37</v>
      </c>
      <c r="Q92" s="84">
        <f t="shared" si="33"/>
        <v>100</v>
      </c>
      <c r="R92" s="85">
        <f t="shared" si="34"/>
        <v>4</v>
      </c>
      <c r="S92" s="76" t="s">
        <v>35</v>
      </c>
      <c r="T92" s="80"/>
    </row>
    <row r="93" spans="1:20" ht="25.25" customHeight="1" x14ac:dyDescent="0.25">
      <c r="A93" s="129"/>
      <c r="B93" s="106"/>
      <c r="C93" s="76">
        <v>5</v>
      </c>
      <c r="D93" s="76" t="s">
        <v>240</v>
      </c>
      <c r="E93" s="93" t="s">
        <v>270</v>
      </c>
      <c r="F93" s="79" t="s">
        <v>385</v>
      </c>
      <c r="G93" s="76" t="s">
        <v>29</v>
      </c>
      <c r="H93" s="76">
        <v>3</v>
      </c>
      <c r="I93" s="80"/>
      <c r="J93" s="76">
        <v>2</v>
      </c>
      <c r="K93" s="76"/>
      <c r="L93" s="76"/>
      <c r="M93" s="76"/>
      <c r="N93" s="76">
        <v>3</v>
      </c>
      <c r="O93" s="82">
        <f t="shared" si="32"/>
        <v>78</v>
      </c>
      <c r="P93" s="83">
        <v>47</v>
      </c>
      <c r="Q93" s="84">
        <f t="shared" si="33"/>
        <v>125</v>
      </c>
      <c r="R93" s="85">
        <f t="shared" si="34"/>
        <v>5</v>
      </c>
      <c r="S93" s="76" t="s">
        <v>35</v>
      </c>
      <c r="T93" s="80"/>
    </row>
    <row r="94" spans="1:20" ht="22.25" customHeight="1" x14ac:dyDescent="0.25">
      <c r="A94" s="129"/>
      <c r="B94" s="106"/>
      <c r="C94" s="76">
        <v>6</v>
      </c>
      <c r="D94" s="76" t="s">
        <v>241</v>
      </c>
      <c r="E94" s="96" t="s">
        <v>400</v>
      </c>
      <c r="F94" s="97" t="s">
        <v>402</v>
      </c>
      <c r="G94" s="76" t="s">
        <v>29</v>
      </c>
      <c r="H94" s="76"/>
      <c r="I94" s="80"/>
      <c r="J94" s="76"/>
      <c r="K94" s="76">
        <v>12</v>
      </c>
      <c r="L94" s="76"/>
      <c r="M94" s="76"/>
      <c r="N94" s="76">
        <v>3</v>
      </c>
      <c r="O94" s="82">
        <f t="shared" si="32"/>
        <v>183</v>
      </c>
      <c r="P94" s="83">
        <v>17</v>
      </c>
      <c r="Q94" s="84">
        <f t="shared" si="33"/>
        <v>200</v>
      </c>
      <c r="R94" s="85">
        <f t="shared" si="34"/>
        <v>8</v>
      </c>
      <c r="S94" s="76" t="s">
        <v>35</v>
      </c>
      <c r="T94" s="80"/>
    </row>
    <row r="95" spans="1:20" ht="15" customHeight="1" x14ac:dyDescent="0.25">
      <c r="A95" s="129"/>
      <c r="B95" s="106"/>
      <c r="C95" s="81"/>
      <c r="D95" s="81"/>
      <c r="E95" s="81"/>
      <c r="F95" s="81"/>
      <c r="G95" s="88" t="s">
        <v>37</v>
      </c>
      <c r="H95" s="89">
        <f t="shared" ref="H95:R95" si="35">SUM(H89:H94)</f>
        <v>11</v>
      </c>
      <c r="I95" s="89">
        <f t="shared" si="35"/>
        <v>0</v>
      </c>
      <c r="J95" s="89">
        <f t="shared" si="35"/>
        <v>8</v>
      </c>
      <c r="K95" s="89">
        <f t="shared" si="35"/>
        <v>12</v>
      </c>
      <c r="L95" s="89">
        <f t="shared" si="35"/>
        <v>0</v>
      </c>
      <c r="M95" s="89">
        <f t="shared" si="35"/>
        <v>0</v>
      </c>
      <c r="N95" s="89">
        <f t="shared" si="35"/>
        <v>18</v>
      </c>
      <c r="O95" s="89">
        <f t="shared" si="35"/>
        <v>483</v>
      </c>
      <c r="P95" s="89">
        <f t="shared" si="35"/>
        <v>267</v>
      </c>
      <c r="Q95" s="89">
        <f t="shared" si="35"/>
        <v>750</v>
      </c>
      <c r="R95" s="90">
        <f t="shared" si="35"/>
        <v>30</v>
      </c>
      <c r="S95" s="91"/>
      <c r="T95" s="92"/>
    </row>
    <row r="96" spans="1:20" ht="15" customHeight="1" x14ac:dyDescent="0.25">
      <c r="A96" s="129"/>
      <c r="B96" s="126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06"/>
      <c r="T96" s="81"/>
    </row>
    <row r="97" spans="1:20" ht="24.65" customHeight="1" x14ac:dyDescent="0.25">
      <c r="A97" s="129"/>
      <c r="B97" s="108" t="s">
        <v>4</v>
      </c>
      <c r="C97" s="108" t="s">
        <v>5</v>
      </c>
      <c r="D97" s="109" t="s">
        <v>6</v>
      </c>
      <c r="E97" s="108" t="s">
        <v>7</v>
      </c>
      <c r="F97" s="107" t="s">
        <v>8</v>
      </c>
      <c r="G97" s="108" t="s">
        <v>9</v>
      </c>
      <c r="H97" s="108" t="s">
        <v>10</v>
      </c>
      <c r="I97" s="106"/>
      <c r="J97" s="106"/>
      <c r="K97" s="106"/>
      <c r="L97" s="106"/>
      <c r="M97" s="73"/>
      <c r="N97" s="105" t="s">
        <v>11</v>
      </c>
      <c r="O97" s="75" t="s">
        <v>12</v>
      </c>
      <c r="P97" s="75" t="s">
        <v>13</v>
      </c>
      <c r="Q97" s="75" t="s">
        <v>14</v>
      </c>
      <c r="R97" s="125" t="s">
        <v>15</v>
      </c>
      <c r="S97" s="105" t="s">
        <v>16</v>
      </c>
      <c r="T97" s="105" t="s">
        <v>17</v>
      </c>
    </row>
    <row r="98" spans="1:20" ht="24.65" customHeight="1" x14ac:dyDescent="0.25">
      <c r="A98" s="129"/>
      <c r="B98" s="106"/>
      <c r="C98" s="106"/>
      <c r="D98" s="106"/>
      <c r="E98" s="106"/>
      <c r="F98" s="106"/>
      <c r="G98" s="106"/>
      <c r="H98" s="74" t="s">
        <v>18</v>
      </c>
      <c r="I98" s="75" t="s">
        <v>19</v>
      </c>
      <c r="J98" s="75" t="s">
        <v>20</v>
      </c>
      <c r="K98" s="75" t="s">
        <v>21</v>
      </c>
      <c r="L98" s="75" t="s">
        <v>22</v>
      </c>
      <c r="M98" s="75" t="s">
        <v>23</v>
      </c>
      <c r="N98" s="106"/>
      <c r="O98" s="75" t="s">
        <v>24</v>
      </c>
      <c r="P98" s="75" t="s">
        <v>24</v>
      </c>
      <c r="Q98" s="75" t="s">
        <v>24</v>
      </c>
      <c r="R98" s="106"/>
      <c r="S98" s="106"/>
      <c r="T98" s="106"/>
    </row>
    <row r="99" spans="1:20" ht="15" customHeight="1" x14ac:dyDescent="0.25">
      <c r="A99" s="129"/>
      <c r="B99" s="128" t="s">
        <v>405</v>
      </c>
      <c r="C99" s="76">
        <v>1</v>
      </c>
      <c r="D99" s="76" t="s">
        <v>242</v>
      </c>
      <c r="E99" s="78" t="s">
        <v>243</v>
      </c>
      <c r="F99" s="79" t="s">
        <v>392</v>
      </c>
      <c r="G99" s="76" t="s">
        <v>29</v>
      </c>
      <c r="H99" s="80">
        <v>2</v>
      </c>
      <c r="I99" s="80"/>
      <c r="J99" s="80">
        <v>2</v>
      </c>
      <c r="K99" s="80"/>
      <c r="L99" s="81"/>
      <c r="M99" s="81"/>
      <c r="N99" s="76">
        <v>3</v>
      </c>
      <c r="O99" s="82">
        <f t="shared" ref="O99:O104" si="36">SUM(H99:M99)*15+N99</f>
        <v>63</v>
      </c>
      <c r="P99" s="83">
        <v>62</v>
      </c>
      <c r="Q99" s="84">
        <f t="shared" ref="Q99:Q104" si="37">O99+P99</f>
        <v>125</v>
      </c>
      <c r="R99" s="85">
        <f t="shared" ref="R99:R104" si="38">Q99/25</f>
        <v>5</v>
      </c>
      <c r="S99" s="76" t="s">
        <v>35</v>
      </c>
      <c r="T99" s="80"/>
    </row>
    <row r="100" spans="1:20" ht="15" customHeight="1" x14ac:dyDescent="0.25">
      <c r="A100" s="129"/>
      <c r="B100" s="106"/>
      <c r="C100" s="76">
        <v>2</v>
      </c>
      <c r="D100" s="76" t="s">
        <v>244</v>
      </c>
      <c r="E100" s="78" t="s">
        <v>245</v>
      </c>
      <c r="F100" s="79" t="s">
        <v>391</v>
      </c>
      <c r="G100" s="76" t="s">
        <v>29</v>
      </c>
      <c r="H100" s="76">
        <v>3</v>
      </c>
      <c r="I100" s="80"/>
      <c r="J100" s="76"/>
      <c r="K100" s="76"/>
      <c r="L100" s="76"/>
      <c r="M100" s="76"/>
      <c r="N100" s="76">
        <v>3</v>
      </c>
      <c r="O100" s="82">
        <f t="shared" si="36"/>
        <v>48</v>
      </c>
      <c r="P100" s="83">
        <v>77</v>
      </c>
      <c r="Q100" s="84">
        <f t="shared" si="37"/>
        <v>125</v>
      </c>
      <c r="R100" s="85">
        <f t="shared" si="38"/>
        <v>5</v>
      </c>
      <c r="S100" s="76" t="s">
        <v>35</v>
      </c>
      <c r="T100" s="80"/>
    </row>
    <row r="101" spans="1:20" ht="15" customHeight="1" x14ac:dyDescent="0.25">
      <c r="A101" s="129"/>
      <c r="B101" s="106"/>
      <c r="C101" s="76">
        <v>3</v>
      </c>
      <c r="D101" s="76" t="s">
        <v>246</v>
      </c>
      <c r="E101" s="78" t="s">
        <v>247</v>
      </c>
      <c r="F101" s="79" t="s">
        <v>393</v>
      </c>
      <c r="G101" s="76" t="s">
        <v>231</v>
      </c>
      <c r="H101" s="76">
        <v>1</v>
      </c>
      <c r="I101" s="80"/>
      <c r="J101" s="76"/>
      <c r="K101" s="76"/>
      <c r="L101" s="76"/>
      <c r="M101" s="76"/>
      <c r="N101" s="76">
        <v>3</v>
      </c>
      <c r="O101" s="82">
        <f t="shared" si="36"/>
        <v>18</v>
      </c>
      <c r="P101" s="83">
        <v>7</v>
      </c>
      <c r="Q101" s="84">
        <f t="shared" si="37"/>
        <v>25</v>
      </c>
      <c r="R101" s="85">
        <f t="shared" si="38"/>
        <v>1</v>
      </c>
      <c r="S101" s="76" t="s">
        <v>35</v>
      </c>
      <c r="T101" s="80"/>
    </row>
    <row r="102" spans="1:20" ht="15" customHeight="1" x14ac:dyDescent="0.25">
      <c r="A102" s="129"/>
      <c r="B102" s="106"/>
      <c r="C102" s="76">
        <v>4</v>
      </c>
      <c r="D102" s="76" t="s">
        <v>248</v>
      </c>
      <c r="E102" s="78" t="s">
        <v>249</v>
      </c>
      <c r="F102" s="79" t="s">
        <v>394</v>
      </c>
      <c r="G102" s="76" t="s">
        <v>29</v>
      </c>
      <c r="H102" s="76">
        <v>2</v>
      </c>
      <c r="I102" s="80"/>
      <c r="J102" s="86">
        <v>2</v>
      </c>
      <c r="K102" s="86"/>
      <c r="L102" s="86"/>
      <c r="M102" s="86"/>
      <c r="N102" s="76">
        <v>3</v>
      </c>
      <c r="O102" s="87">
        <f t="shared" si="36"/>
        <v>63</v>
      </c>
      <c r="P102" s="83">
        <v>62</v>
      </c>
      <c r="Q102" s="84">
        <f t="shared" si="37"/>
        <v>125</v>
      </c>
      <c r="R102" s="85">
        <f t="shared" si="38"/>
        <v>5</v>
      </c>
      <c r="S102" s="76" t="s">
        <v>35</v>
      </c>
      <c r="T102" s="80"/>
    </row>
    <row r="103" spans="1:20" ht="15" customHeight="1" x14ac:dyDescent="0.25">
      <c r="A103" s="129"/>
      <c r="B103" s="106"/>
      <c r="C103" s="76">
        <v>5</v>
      </c>
      <c r="D103" s="76" t="s">
        <v>250</v>
      </c>
      <c r="E103" s="78" t="s">
        <v>251</v>
      </c>
      <c r="F103" s="79" t="s">
        <v>395</v>
      </c>
      <c r="G103" s="76" t="s">
        <v>29</v>
      </c>
      <c r="H103" s="76">
        <v>2</v>
      </c>
      <c r="I103" s="80"/>
      <c r="J103" s="76">
        <v>2</v>
      </c>
      <c r="K103" s="76"/>
      <c r="L103" s="76"/>
      <c r="M103" s="76"/>
      <c r="N103" s="76">
        <v>3</v>
      </c>
      <c r="O103" s="82">
        <f t="shared" si="36"/>
        <v>63</v>
      </c>
      <c r="P103" s="83">
        <v>62</v>
      </c>
      <c r="Q103" s="84">
        <f t="shared" si="37"/>
        <v>125</v>
      </c>
      <c r="R103" s="85">
        <f t="shared" si="38"/>
        <v>5</v>
      </c>
      <c r="S103" s="76" t="s">
        <v>35</v>
      </c>
      <c r="T103" s="80"/>
    </row>
    <row r="104" spans="1:20" ht="27.65" customHeight="1" x14ac:dyDescent="0.25">
      <c r="A104" s="129"/>
      <c r="B104" s="106"/>
      <c r="C104" s="76">
        <v>6</v>
      </c>
      <c r="D104" s="76" t="s">
        <v>252</v>
      </c>
      <c r="E104" s="96" t="s">
        <v>403</v>
      </c>
      <c r="F104" s="97" t="s">
        <v>401</v>
      </c>
      <c r="G104" s="76" t="s">
        <v>29</v>
      </c>
      <c r="H104" s="76"/>
      <c r="I104" s="80"/>
      <c r="J104" s="76"/>
      <c r="K104" s="76">
        <v>12</v>
      </c>
      <c r="L104" s="76"/>
      <c r="M104" s="76"/>
      <c r="N104" s="76">
        <v>3</v>
      </c>
      <c r="O104" s="82">
        <f t="shared" si="36"/>
        <v>183</v>
      </c>
      <c r="P104" s="83">
        <v>42</v>
      </c>
      <c r="Q104" s="84">
        <f t="shared" si="37"/>
        <v>225</v>
      </c>
      <c r="R104" s="85">
        <f t="shared" si="38"/>
        <v>9</v>
      </c>
      <c r="S104" s="76" t="s">
        <v>35</v>
      </c>
      <c r="T104" s="80"/>
    </row>
    <row r="105" spans="1:20" ht="15" customHeight="1" x14ac:dyDescent="0.25">
      <c r="A105" s="129"/>
      <c r="B105" s="106"/>
      <c r="C105" s="81"/>
      <c r="D105" s="81"/>
      <c r="E105" s="81"/>
      <c r="F105" s="81"/>
      <c r="G105" s="88" t="s">
        <v>37</v>
      </c>
      <c r="H105" s="89">
        <f t="shared" ref="H105:R105" si="39">SUM(H99:H104)</f>
        <v>10</v>
      </c>
      <c r="I105" s="89">
        <f t="shared" si="39"/>
        <v>0</v>
      </c>
      <c r="J105" s="89">
        <f t="shared" si="39"/>
        <v>6</v>
      </c>
      <c r="K105" s="89">
        <f t="shared" si="39"/>
        <v>12</v>
      </c>
      <c r="L105" s="89">
        <f t="shared" si="39"/>
        <v>0</v>
      </c>
      <c r="M105" s="89">
        <f t="shared" si="39"/>
        <v>0</v>
      </c>
      <c r="N105" s="89">
        <f t="shared" si="39"/>
        <v>18</v>
      </c>
      <c r="O105" s="89">
        <f t="shared" si="39"/>
        <v>438</v>
      </c>
      <c r="P105" s="89">
        <f t="shared" si="39"/>
        <v>312</v>
      </c>
      <c r="Q105" s="89">
        <f t="shared" si="39"/>
        <v>750</v>
      </c>
      <c r="R105" s="90">
        <f t="shared" si="39"/>
        <v>30</v>
      </c>
      <c r="S105" s="91"/>
      <c r="T105" s="92"/>
    </row>
    <row r="106" spans="1:20" ht="15" customHeight="1" x14ac:dyDescent="0.25">
      <c r="A106" s="155"/>
      <c r="B106" s="131"/>
      <c r="C106" s="131"/>
      <c r="D106" s="131"/>
      <c r="E106" s="131"/>
      <c r="F106" s="131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31"/>
      <c r="T106" s="156"/>
    </row>
    <row r="107" spans="1:20" s="99" customFormat="1" ht="24.65" customHeight="1" x14ac:dyDescent="0.3">
      <c r="A107" s="157"/>
      <c r="B107" s="157"/>
      <c r="C107" s="157"/>
      <c r="D107" s="157"/>
      <c r="E107" s="157"/>
      <c r="F107" s="157"/>
      <c r="G107" s="103" t="s">
        <v>37</v>
      </c>
      <c r="H107" s="102">
        <f>SUM(H15,H25,H35,H45,H55,H65,H75,H85,H95,H105)</f>
        <v>126</v>
      </c>
      <c r="I107" s="102">
        <f t="shared" ref="I107:Q107" si="40">SUM(I15,I25,I35,I45,I55,I65,I75,I85,I95,I105)</f>
        <v>0</v>
      </c>
      <c r="J107" s="102">
        <f t="shared" si="40"/>
        <v>87</v>
      </c>
      <c r="K107" s="102">
        <f t="shared" si="40"/>
        <v>34</v>
      </c>
      <c r="L107" s="102">
        <f t="shared" si="40"/>
        <v>0</v>
      </c>
      <c r="M107" s="102">
        <f t="shared" si="40"/>
        <v>0</v>
      </c>
      <c r="N107" s="102">
        <f t="shared" si="40"/>
        <v>180</v>
      </c>
      <c r="O107" s="102">
        <f t="shared" si="40"/>
        <v>3885</v>
      </c>
      <c r="P107" s="102">
        <f t="shared" si="40"/>
        <v>3615</v>
      </c>
      <c r="Q107" s="102">
        <f t="shared" si="40"/>
        <v>7500</v>
      </c>
      <c r="R107" s="104">
        <f>SUM(R15,R25,R35,R45,R55,R65,R75,R85,R95,R105)</f>
        <v>300</v>
      </c>
      <c r="S107" s="100"/>
      <c r="T107" s="101" t="s">
        <v>320</v>
      </c>
    </row>
    <row r="108" spans="1:20" ht="8.25" customHeight="1" x14ac:dyDescent="0.25">
      <c r="A108" s="142"/>
      <c r="B108" s="143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4"/>
    </row>
    <row r="109" spans="1:20" ht="23.4" customHeight="1" x14ac:dyDescent="0.25">
      <c r="A109" s="159" t="s">
        <v>410</v>
      </c>
      <c r="B109" s="160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1"/>
    </row>
    <row r="110" spans="1:20" ht="23.4" customHeight="1" x14ac:dyDescent="0.25">
      <c r="A110" s="145" t="s">
        <v>409</v>
      </c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7"/>
    </row>
    <row r="111" spans="1:20" ht="15.75" customHeight="1" x14ac:dyDescent="0.25">
      <c r="A111" s="132" t="s">
        <v>48</v>
      </c>
      <c r="B111" s="133"/>
      <c r="C111" s="33" t="s">
        <v>49</v>
      </c>
      <c r="D111" s="135" t="s">
        <v>50</v>
      </c>
      <c r="E111" s="136"/>
      <c r="F111" s="137" t="s">
        <v>51</v>
      </c>
      <c r="G111" s="138"/>
      <c r="H111" s="34" t="s">
        <v>30</v>
      </c>
      <c r="I111" s="148" t="s">
        <v>52</v>
      </c>
      <c r="J111" s="149"/>
      <c r="K111" s="150"/>
      <c r="L111" s="35"/>
      <c r="M111" s="151" t="s">
        <v>53</v>
      </c>
      <c r="N111" s="136"/>
      <c r="O111" s="135" t="s">
        <v>54</v>
      </c>
      <c r="P111" s="152"/>
      <c r="Q111" s="136"/>
      <c r="R111" s="25"/>
      <c r="S111" s="36"/>
      <c r="T111" s="153"/>
    </row>
    <row r="112" spans="1:20" ht="15.75" customHeight="1" x14ac:dyDescent="0.25">
      <c r="A112" s="120"/>
      <c r="B112" s="133"/>
      <c r="C112" s="33" t="s">
        <v>55</v>
      </c>
      <c r="D112" s="135" t="s">
        <v>56</v>
      </c>
      <c r="E112" s="136"/>
      <c r="F112" s="139"/>
      <c r="G112" s="133"/>
      <c r="H112" s="33" t="s">
        <v>35</v>
      </c>
      <c r="I112" s="135" t="s">
        <v>57</v>
      </c>
      <c r="J112" s="152"/>
      <c r="K112" s="136"/>
      <c r="L112" s="37"/>
      <c r="M112" s="151" t="s">
        <v>58</v>
      </c>
      <c r="N112" s="136"/>
      <c r="O112" s="135" t="s">
        <v>59</v>
      </c>
      <c r="P112" s="152"/>
      <c r="Q112" s="136"/>
      <c r="R112" s="25"/>
      <c r="S112" s="36"/>
      <c r="T112" s="112"/>
    </row>
    <row r="113" spans="1:20" ht="15.75" customHeight="1" x14ac:dyDescent="0.25">
      <c r="A113" s="120"/>
      <c r="B113" s="133"/>
      <c r="C113" s="33" t="s">
        <v>60</v>
      </c>
      <c r="D113" s="135" t="s">
        <v>61</v>
      </c>
      <c r="E113" s="136"/>
      <c r="F113" s="139"/>
      <c r="G113" s="133"/>
      <c r="H113" s="33" t="s">
        <v>62</v>
      </c>
      <c r="I113" s="135" t="s">
        <v>63</v>
      </c>
      <c r="J113" s="152"/>
      <c r="K113" s="136"/>
      <c r="L113" s="37"/>
      <c r="M113" s="151" t="s">
        <v>64</v>
      </c>
      <c r="N113" s="136"/>
      <c r="O113" s="135" t="s">
        <v>65</v>
      </c>
      <c r="P113" s="152"/>
      <c r="Q113" s="136"/>
      <c r="R113" s="25"/>
      <c r="S113" s="36"/>
      <c r="T113" s="112"/>
    </row>
    <row r="114" spans="1:20" ht="15.75" customHeight="1" x14ac:dyDescent="0.25">
      <c r="A114" s="120"/>
      <c r="B114" s="133"/>
      <c r="C114" s="33" t="s">
        <v>66</v>
      </c>
      <c r="D114" s="135" t="s">
        <v>67</v>
      </c>
      <c r="E114" s="136"/>
      <c r="F114" s="140"/>
      <c r="G114" s="136"/>
      <c r="H114" s="33" t="s">
        <v>68</v>
      </c>
      <c r="I114" s="135" t="s">
        <v>69</v>
      </c>
      <c r="J114" s="152"/>
      <c r="K114" s="136"/>
      <c r="L114" s="38"/>
      <c r="M114" s="39"/>
      <c r="N114" s="39"/>
      <c r="O114" s="39"/>
      <c r="P114" s="40"/>
      <c r="Q114" s="41"/>
      <c r="R114" s="25"/>
      <c r="S114" s="36"/>
      <c r="T114" s="112"/>
    </row>
    <row r="115" spans="1:20" ht="15.75" customHeight="1" x14ac:dyDescent="0.25">
      <c r="A115" s="120"/>
      <c r="B115" s="133"/>
      <c r="C115" s="42" t="s">
        <v>70</v>
      </c>
      <c r="D115" s="25" t="s">
        <v>71</v>
      </c>
      <c r="E115" s="25"/>
      <c r="F115" s="37"/>
      <c r="G115" s="43"/>
      <c r="H115" s="154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36"/>
      <c r="T115" s="112"/>
    </row>
    <row r="116" spans="1:20" ht="15" customHeight="1" x14ac:dyDescent="0.25">
      <c r="A116" s="121"/>
      <c r="B116" s="134"/>
      <c r="C116" s="44" t="s">
        <v>72</v>
      </c>
      <c r="D116" s="141" t="s">
        <v>73</v>
      </c>
      <c r="E116" s="114"/>
      <c r="F116" s="141" t="s">
        <v>74</v>
      </c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45"/>
      <c r="T116" s="46"/>
    </row>
  </sheetData>
  <mergeCells count="177">
    <mergeCell ref="A49:A65"/>
    <mergeCell ref="A69:A85"/>
    <mergeCell ref="A89:A105"/>
    <mergeCell ref="A106:T106"/>
    <mergeCell ref="A107:F107"/>
    <mergeCell ref="A86:T86"/>
    <mergeCell ref="A66:T66"/>
    <mergeCell ref="A46:T46"/>
    <mergeCell ref="A109:T109"/>
    <mergeCell ref="H57:L57"/>
    <mergeCell ref="H77:L77"/>
    <mergeCell ref="H97:L97"/>
    <mergeCell ref="R87:R88"/>
    <mergeCell ref="S87:S88"/>
    <mergeCell ref="T87:T88"/>
    <mergeCell ref="B89:B95"/>
    <mergeCell ref="B96:S96"/>
    <mergeCell ref="B97:B98"/>
    <mergeCell ref="C97:C98"/>
    <mergeCell ref="D97:D98"/>
    <mergeCell ref="E97:E98"/>
    <mergeCell ref="F97:F98"/>
    <mergeCell ref="G97:G98"/>
    <mergeCell ref="N97:N98"/>
    <mergeCell ref="R97:R98"/>
    <mergeCell ref="S97:S98"/>
    <mergeCell ref="T97:T98"/>
    <mergeCell ref="B99:B105"/>
    <mergeCell ref="E87:E88"/>
    <mergeCell ref="F87:F88"/>
    <mergeCell ref="G87:G88"/>
    <mergeCell ref="H87:L87"/>
    <mergeCell ref="N87:N88"/>
    <mergeCell ref="B79:B85"/>
    <mergeCell ref="T57:T58"/>
    <mergeCell ref="N67:N68"/>
    <mergeCell ref="R67:R68"/>
    <mergeCell ref="S67:S68"/>
    <mergeCell ref="T67:T68"/>
    <mergeCell ref="T77:T78"/>
    <mergeCell ref="I114:K114"/>
    <mergeCell ref="H115:R115"/>
    <mergeCell ref="E57:E58"/>
    <mergeCell ref="F57:F58"/>
    <mergeCell ref="G57:G58"/>
    <mergeCell ref="H67:L67"/>
    <mergeCell ref="B69:B75"/>
    <mergeCell ref="B76:S76"/>
    <mergeCell ref="B77:B78"/>
    <mergeCell ref="C77:C78"/>
    <mergeCell ref="D77:D78"/>
    <mergeCell ref="E77:E78"/>
    <mergeCell ref="F77:F78"/>
    <mergeCell ref="G77:G78"/>
    <mergeCell ref="N77:N78"/>
    <mergeCell ref="R77:R78"/>
    <mergeCell ref="S77:S78"/>
    <mergeCell ref="M111:N111"/>
    <mergeCell ref="O111:Q111"/>
    <mergeCell ref="T111:T115"/>
    <mergeCell ref="D112:E112"/>
    <mergeCell ref="D113:E113"/>
    <mergeCell ref="M112:N112"/>
    <mergeCell ref="O112:Q112"/>
    <mergeCell ref="I112:K112"/>
    <mergeCell ref="I113:K113"/>
    <mergeCell ref="M113:N113"/>
    <mergeCell ref="O113:Q113"/>
    <mergeCell ref="A67:A68"/>
    <mergeCell ref="A111:B116"/>
    <mergeCell ref="D111:E111"/>
    <mergeCell ref="F111:G114"/>
    <mergeCell ref="D116:E116"/>
    <mergeCell ref="D114:E114"/>
    <mergeCell ref="B56:S56"/>
    <mergeCell ref="N57:N58"/>
    <mergeCell ref="R57:R58"/>
    <mergeCell ref="S57:S58"/>
    <mergeCell ref="A108:T108"/>
    <mergeCell ref="A87:A88"/>
    <mergeCell ref="B87:B88"/>
    <mergeCell ref="C87:C88"/>
    <mergeCell ref="D87:D88"/>
    <mergeCell ref="B67:B68"/>
    <mergeCell ref="C67:C68"/>
    <mergeCell ref="D67:D68"/>
    <mergeCell ref="E67:E68"/>
    <mergeCell ref="F67:F68"/>
    <mergeCell ref="G67:G68"/>
    <mergeCell ref="F116:R116"/>
    <mergeCell ref="A110:T110"/>
    <mergeCell ref="I111:K111"/>
    <mergeCell ref="A47:A48"/>
    <mergeCell ref="B47:B48"/>
    <mergeCell ref="C47:C48"/>
    <mergeCell ref="D47:D48"/>
    <mergeCell ref="E47:E48"/>
    <mergeCell ref="F47:F48"/>
    <mergeCell ref="G47:G48"/>
    <mergeCell ref="B29:B35"/>
    <mergeCell ref="C37:C38"/>
    <mergeCell ref="D37:D38"/>
    <mergeCell ref="E37:E38"/>
    <mergeCell ref="F37:F38"/>
    <mergeCell ref="G37:G38"/>
    <mergeCell ref="A29:A45"/>
    <mergeCell ref="H37:L37"/>
    <mergeCell ref="D2:H2"/>
    <mergeCell ref="D5:H5"/>
    <mergeCell ref="B7:B8"/>
    <mergeCell ref="C7:C8"/>
    <mergeCell ref="D7:D8"/>
    <mergeCell ref="E7:E8"/>
    <mergeCell ref="B9:B15"/>
    <mergeCell ref="A7:A8"/>
    <mergeCell ref="C17:C18"/>
    <mergeCell ref="D17:D18"/>
    <mergeCell ref="E17:E18"/>
    <mergeCell ref="F17:F18"/>
    <mergeCell ref="G17:G18"/>
    <mergeCell ref="A9:A25"/>
    <mergeCell ref="A26:T26"/>
    <mergeCell ref="H17:L17"/>
    <mergeCell ref="B37:B38"/>
    <mergeCell ref="B39:B45"/>
    <mergeCell ref="S7:S8"/>
    <mergeCell ref="T7:T8"/>
    <mergeCell ref="B49:B55"/>
    <mergeCell ref="B57:B58"/>
    <mergeCell ref="C57:C58"/>
    <mergeCell ref="D57:D58"/>
    <mergeCell ref="B59:B65"/>
    <mergeCell ref="G7:G8"/>
    <mergeCell ref="H7:L7"/>
    <mergeCell ref="N7:N8"/>
    <mergeCell ref="R7:R8"/>
    <mergeCell ref="B17:B18"/>
    <mergeCell ref="B19:B25"/>
    <mergeCell ref="R47:R48"/>
    <mergeCell ref="B16:S16"/>
    <mergeCell ref="N17:N18"/>
    <mergeCell ref="R17:R18"/>
    <mergeCell ref="S17:S18"/>
    <mergeCell ref="N47:N48"/>
    <mergeCell ref="H47:L47"/>
    <mergeCell ref="S47:S48"/>
    <mergeCell ref="N37:N38"/>
    <mergeCell ref="R37:R38"/>
    <mergeCell ref="S37:S38"/>
    <mergeCell ref="T37:T38"/>
    <mergeCell ref="T47:T48"/>
    <mergeCell ref="H27:L27"/>
    <mergeCell ref="R27:R28"/>
    <mergeCell ref="S27:S28"/>
    <mergeCell ref="T27:T28"/>
    <mergeCell ref="B36:S36"/>
    <mergeCell ref="D3:H3"/>
    <mergeCell ref="D4:H4"/>
    <mergeCell ref="I5:R5"/>
    <mergeCell ref="A6:T6"/>
    <mergeCell ref="A1:C5"/>
    <mergeCell ref="D1:H1"/>
    <mergeCell ref="I1:R1"/>
    <mergeCell ref="S1:T5"/>
    <mergeCell ref="I2:R2"/>
    <mergeCell ref="I3:R3"/>
    <mergeCell ref="I4:R4"/>
    <mergeCell ref="T17:T18"/>
    <mergeCell ref="F7:F8"/>
    <mergeCell ref="A27:A28"/>
    <mergeCell ref="B27:B28"/>
    <mergeCell ref="C27:C28"/>
    <mergeCell ref="D27:D28"/>
    <mergeCell ref="E27:E28"/>
    <mergeCell ref="F27:F28"/>
    <mergeCell ref="G27:G28"/>
    <mergeCell ref="N27:N28"/>
  </mergeCells>
  <dataValidations count="3">
    <dataValidation type="list" allowBlank="1" showErrorMessage="1" sqref="G9:G14 G79:G84 G49:G54 G39:G44 G29:G34 G59:G64 G89:G94 G69:G74 G99:G104 G19:G24" xr:uid="{00000000-0002-0000-0000-000000000000}">
      <formula1>"English,Kurdish,Arabic"</formula1>
    </dataValidation>
    <dataValidation type="list" allowBlank="1" sqref="S19:S24 S59:S64 S69:S74 S29:S34 S39:S44 S49:S54 S79:S84 S99:S104 S89:S94 S9:S14" xr:uid="{00000000-0002-0000-0000-000001000000}">
      <formula1>"B,C,S,E"</formula1>
    </dataValidation>
    <dataValidation type="list" allowBlank="1" showErrorMessage="1" sqref="N49:N54 N9:N14 N59:N64 N19:N24 N29:N34 N39:N44 N69:N74 N79:N84 N99:N104 N89:N94" xr:uid="{00000000-0002-0000-0000-000002000000}">
      <formula1>"2,3,4,5,6,7,8,9,10"</formula1>
    </dataValidation>
  </dataValidations>
  <printOptions horizontalCentered="1" gridLines="1"/>
  <pageMargins left="0.32408296523910129" right="0.29815632801997316" top="0.41482619550604966" bottom="0.58334933743038231" header="0" footer="0"/>
  <pageSetup paperSize="9" fitToHeight="0" pageOrder="overThenDown" orientation="landscape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S116"/>
  <sheetViews>
    <sheetView workbookViewId="0"/>
  </sheetViews>
  <sheetFormatPr defaultColWidth="12.6328125" defaultRowHeight="15" customHeight="1" x14ac:dyDescent="0.25"/>
  <cols>
    <col min="1" max="1" width="5.453125" customWidth="1"/>
    <col min="2" max="2" width="7.90625" customWidth="1"/>
    <col min="3" max="3" width="5" customWidth="1"/>
    <col min="4" max="4" width="8.453125" customWidth="1"/>
    <col min="5" max="5" width="29.36328125" customWidth="1"/>
    <col min="6" max="6" width="26.453125" customWidth="1"/>
    <col min="7" max="7" width="8.36328125" customWidth="1"/>
    <col min="8" max="8" width="8.08984375" customWidth="1"/>
    <col min="9" max="9" width="8.90625" customWidth="1"/>
    <col min="10" max="10" width="8.81640625" customWidth="1"/>
    <col min="11" max="11" width="7.90625" customWidth="1"/>
    <col min="12" max="12" width="8.81640625" customWidth="1"/>
    <col min="13" max="13" width="7.1796875" customWidth="1"/>
    <col min="14" max="18" width="6.36328125" customWidth="1"/>
    <col min="19" max="19" width="16.453125" customWidth="1"/>
  </cols>
  <sheetData>
    <row r="1" spans="1:19" ht="12.5" x14ac:dyDescent="0.25">
      <c r="A1" s="169" t="s">
        <v>75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50"/>
    </row>
    <row r="2" spans="1:19" ht="12.5" x14ac:dyDescent="0.25">
      <c r="A2" s="170" t="s">
        <v>76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36"/>
    </row>
    <row r="3" spans="1:19" ht="12.5" x14ac:dyDescent="0.25">
      <c r="A3" s="170" t="s">
        <v>77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36"/>
    </row>
    <row r="4" spans="1:19" ht="12.5" x14ac:dyDescent="0.25">
      <c r="A4" s="170" t="s">
        <v>2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36"/>
    </row>
    <row r="5" spans="1:19" ht="23" x14ac:dyDescent="0.25">
      <c r="A5" s="171" t="s">
        <v>3</v>
      </c>
      <c r="B5" s="164" t="s">
        <v>4</v>
      </c>
      <c r="C5" s="164" t="s">
        <v>5</v>
      </c>
      <c r="D5" s="164" t="s">
        <v>78</v>
      </c>
      <c r="E5" s="174" t="s">
        <v>79</v>
      </c>
      <c r="F5" s="177" t="s">
        <v>8</v>
      </c>
      <c r="G5" s="178" t="s">
        <v>9</v>
      </c>
      <c r="H5" s="166" t="s">
        <v>10</v>
      </c>
      <c r="I5" s="152"/>
      <c r="J5" s="152"/>
      <c r="K5" s="152"/>
      <c r="L5" s="136"/>
      <c r="M5" s="167" t="s">
        <v>11</v>
      </c>
      <c r="N5" s="2" t="s">
        <v>12</v>
      </c>
      <c r="O5" s="2" t="s">
        <v>13</v>
      </c>
      <c r="P5" s="2" t="s">
        <v>14</v>
      </c>
      <c r="Q5" s="162" t="s">
        <v>15</v>
      </c>
      <c r="R5" s="163" t="s">
        <v>80</v>
      </c>
      <c r="S5" s="168" t="s">
        <v>81</v>
      </c>
    </row>
    <row r="6" spans="1:19" ht="12.5" x14ac:dyDescent="0.25">
      <c r="A6" s="172"/>
      <c r="B6" s="136"/>
      <c r="C6" s="136"/>
      <c r="D6" s="136"/>
      <c r="E6" s="136"/>
      <c r="F6" s="136"/>
      <c r="G6" s="136"/>
      <c r="H6" s="1" t="s">
        <v>18</v>
      </c>
      <c r="I6" s="3" t="s">
        <v>19</v>
      </c>
      <c r="J6" s="3" t="s">
        <v>20</v>
      </c>
      <c r="K6" s="3" t="s">
        <v>82</v>
      </c>
      <c r="L6" s="3" t="s">
        <v>83</v>
      </c>
      <c r="M6" s="136"/>
      <c r="N6" s="2" t="s">
        <v>24</v>
      </c>
      <c r="O6" s="2" t="s">
        <v>24</v>
      </c>
      <c r="P6" s="2" t="s">
        <v>24</v>
      </c>
      <c r="Q6" s="136"/>
      <c r="R6" s="136"/>
      <c r="S6" s="111"/>
    </row>
    <row r="7" spans="1:19" ht="14" x14ac:dyDescent="0.25">
      <c r="A7" s="175" t="s">
        <v>31</v>
      </c>
      <c r="B7" s="173" t="s">
        <v>25</v>
      </c>
      <c r="C7" s="4">
        <v>1</v>
      </c>
      <c r="D7" s="11" t="s">
        <v>26</v>
      </c>
      <c r="E7" s="19" t="s">
        <v>27</v>
      </c>
      <c r="F7" s="47" t="s">
        <v>28</v>
      </c>
      <c r="G7" s="4" t="s">
        <v>29</v>
      </c>
      <c r="H7" s="4">
        <v>2</v>
      </c>
      <c r="I7" s="4"/>
      <c r="J7" s="4"/>
      <c r="K7" s="4">
        <v>6</v>
      </c>
      <c r="L7" s="4"/>
      <c r="M7" s="4">
        <v>2</v>
      </c>
      <c r="N7" s="7">
        <f t="shared" ref="N7:N12" si="0">SUM(H7:L7)*14+M7</f>
        <v>114</v>
      </c>
      <c r="O7" s="8">
        <v>36</v>
      </c>
      <c r="P7" s="9">
        <f t="shared" ref="P7:P12" si="1">N7+O7</f>
        <v>150</v>
      </c>
      <c r="Q7" s="10">
        <f t="shared" ref="Q7:Q12" si="2">P7/25</f>
        <v>6</v>
      </c>
      <c r="R7" s="11" t="s">
        <v>30</v>
      </c>
      <c r="S7" s="48"/>
    </row>
    <row r="8" spans="1:19" ht="14" x14ac:dyDescent="0.25">
      <c r="A8" s="176"/>
      <c r="B8" s="133"/>
      <c r="C8" s="4">
        <v>2</v>
      </c>
      <c r="D8" s="11" t="s">
        <v>32</v>
      </c>
      <c r="E8" s="19" t="s">
        <v>84</v>
      </c>
      <c r="F8" s="49" t="s">
        <v>85</v>
      </c>
      <c r="G8" s="4" t="s">
        <v>29</v>
      </c>
      <c r="H8" s="4"/>
      <c r="I8" s="4"/>
      <c r="J8" s="4"/>
      <c r="K8" s="4">
        <v>4</v>
      </c>
      <c r="L8" s="4"/>
      <c r="M8" s="4">
        <v>2</v>
      </c>
      <c r="N8" s="7">
        <f t="shared" si="0"/>
        <v>58</v>
      </c>
      <c r="O8" s="8">
        <v>42</v>
      </c>
      <c r="P8" s="9">
        <f t="shared" si="1"/>
        <v>100</v>
      </c>
      <c r="Q8" s="10">
        <f t="shared" si="2"/>
        <v>4</v>
      </c>
      <c r="R8" s="11" t="s">
        <v>30</v>
      </c>
      <c r="S8" s="48"/>
    </row>
    <row r="9" spans="1:19" ht="14" x14ac:dyDescent="0.25">
      <c r="A9" s="176"/>
      <c r="B9" s="133"/>
      <c r="C9" s="4">
        <v>3</v>
      </c>
      <c r="D9" s="11" t="s">
        <v>33</v>
      </c>
      <c r="E9" s="19" t="s">
        <v>86</v>
      </c>
      <c r="F9" s="47" t="s">
        <v>87</v>
      </c>
      <c r="G9" s="11" t="s">
        <v>88</v>
      </c>
      <c r="H9" s="5">
        <v>3</v>
      </c>
      <c r="I9" s="5"/>
      <c r="J9" s="5"/>
      <c r="K9" s="5"/>
      <c r="L9" s="6"/>
      <c r="M9" s="4">
        <v>2</v>
      </c>
      <c r="N9" s="7">
        <f t="shared" si="0"/>
        <v>44</v>
      </c>
      <c r="O9" s="8">
        <v>56</v>
      </c>
      <c r="P9" s="9">
        <f t="shared" si="1"/>
        <v>100</v>
      </c>
      <c r="Q9" s="10">
        <f t="shared" si="2"/>
        <v>4</v>
      </c>
      <c r="R9" s="11" t="s">
        <v>30</v>
      </c>
      <c r="S9" s="48"/>
    </row>
    <row r="10" spans="1:19" ht="14" x14ac:dyDescent="0.25">
      <c r="A10" s="176"/>
      <c r="B10" s="133"/>
      <c r="C10" s="12">
        <v>4</v>
      </c>
      <c r="D10" s="11" t="s">
        <v>34</v>
      </c>
      <c r="E10" s="19" t="s">
        <v>89</v>
      </c>
      <c r="F10" s="47" t="s">
        <v>90</v>
      </c>
      <c r="G10" s="4" t="s">
        <v>29</v>
      </c>
      <c r="H10" s="50">
        <v>3</v>
      </c>
      <c r="I10" s="4">
        <v>3</v>
      </c>
      <c r="J10" s="4"/>
      <c r="K10" s="4"/>
      <c r="L10" s="4"/>
      <c r="M10" s="4">
        <v>4</v>
      </c>
      <c r="N10" s="7">
        <f t="shared" si="0"/>
        <v>88</v>
      </c>
      <c r="O10" s="8">
        <v>37</v>
      </c>
      <c r="P10" s="9">
        <f t="shared" si="1"/>
        <v>125</v>
      </c>
      <c r="Q10" s="10">
        <f t="shared" si="2"/>
        <v>5</v>
      </c>
      <c r="R10" s="16" t="s">
        <v>62</v>
      </c>
      <c r="S10" s="48"/>
    </row>
    <row r="11" spans="1:19" ht="14" x14ac:dyDescent="0.25">
      <c r="A11" s="176"/>
      <c r="B11" s="133"/>
      <c r="C11" s="4">
        <v>5</v>
      </c>
      <c r="D11" s="11" t="s">
        <v>36</v>
      </c>
      <c r="E11" s="19" t="s">
        <v>91</v>
      </c>
      <c r="F11" s="47" t="s">
        <v>92</v>
      </c>
      <c r="G11" s="4" t="s">
        <v>29</v>
      </c>
      <c r="H11" s="16">
        <v>4</v>
      </c>
      <c r="I11" s="4"/>
      <c r="J11" s="4"/>
      <c r="K11" s="4"/>
      <c r="L11" s="4"/>
      <c r="M11" s="4">
        <v>2</v>
      </c>
      <c r="N11" s="7">
        <f t="shared" si="0"/>
        <v>58</v>
      </c>
      <c r="O11" s="8">
        <v>67</v>
      </c>
      <c r="P11" s="9">
        <f t="shared" si="1"/>
        <v>125</v>
      </c>
      <c r="Q11" s="10">
        <f t="shared" si="2"/>
        <v>5</v>
      </c>
      <c r="R11" s="11" t="s">
        <v>35</v>
      </c>
      <c r="S11" s="48"/>
    </row>
    <row r="12" spans="1:19" ht="14" x14ac:dyDescent="0.25">
      <c r="A12" s="176"/>
      <c r="B12" s="133"/>
      <c r="C12" s="4">
        <v>6</v>
      </c>
      <c r="D12" s="11" t="s">
        <v>93</v>
      </c>
      <c r="E12" s="19" t="s">
        <v>94</v>
      </c>
      <c r="F12" s="51" t="s">
        <v>95</v>
      </c>
      <c r="G12" s="4" t="s">
        <v>29</v>
      </c>
      <c r="H12" s="4">
        <v>3</v>
      </c>
      <c r="I12" s="4">
        <v>3</v>
      </c>
      <c r="J12" s="4"/>
      <c r="K12" s="4"/>
      <c r="L12" s="4"/>
      <c r="M12" s="4">
        <v>4</v>
      </c>
      <c r="N12" s="7">
        <f t="shared" si="0"/>
        <v>88</v>
      </c>
      <c r="O12" s="8">
        <v>62</v>
      </c>
      <c r="P12" s="9">
        <f t="shared" si="1"/>
        <v>150</v>
      </c>
      <c r="Q12" s="10">
        <f t="shared" si="2"/>
        <v>6</v>
      </c>
      <c r="R12" s="11" t="s">
        <v>62</v>
      </c>
      <c r="S12" s="48"/>
    </row>
    <row r="13" spans="1:19" ht="12.5" x14ac:dyDescent="0.25">
      <c r="A13" s="176"/>
      <c r="B13" s="136"/>
      <c r="C13" s="6"/>
      <c r="D13" s="6"/>
      <c r="E13" s="6"/>
      <c r="F13" s="6"/>
      <c r="G13" s="6"/>
      <c r="H13" s="13">
        <f t="shared" ref="H13:Q13" si="3">SUM(H7:H12)</f>
        <v>15</v>
      </c>
      <c r="I13" s="13">
        <f t="shared" si="3"/>
        <v>6</v>
      </c>
      <c r="J13" s="13">
        <f t="shared" si="3"/>
        <v>0</v>
      </c>
      <c r="K13" s="13">
        <f t="shared" si="3"/>
        <v>10</v>
      </c>
      <c r="L13" s="13">
        <f t="shared" si="3"/>
        <v>0</v>
      </c>
      <c r="M13" s="13">
        <f t="shared" si="3"/>
        <v>16</v>
      </c>
      <c r="N13" s="13">
        <f t="shared" si="3"/>
        <v>450</v>
      </c>
      <c r="O13" s="13">
        <f t="shared" si="3"/>
        <v>300</v>
      </c>
      <c r="P13" s="13">
        <f t="shared" si="3"/>
        <v>750</v>
      </c>
      <c r="Q13" s="30">
        <f t="shared" si="3"/>
        <v>30</v>
      </c>
      <c r="R13" s="15"/>
      <c r="S13" s="52"/>
    </row>
    <row r="14" spans="1:19" ht="12.5" x14ac:dyDescent="0.25">
      <c r="A14" s="176"/>
      <c r="B14" s="165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36"/>
      <c r="S14" s="28"/>
    </row>
    <row r="15" spans="1:19" ht="23" x14ac:dyDescent="0.25">
      <c r="A15" s="176"/>
      <c r="B15" s="164" t="s">
        <v>4</v>
      </c>
      <c r="C15" s="164" t="s">
        <v>5</v>
      </c>
      <c r="D15" s="164" t="s">
        <v>78</v>
      </c>
      <c r="E15" s="174" t="s">
        <v>79</v>
      </c>
      <c r="F15" s="177" t="s">
        <v>8</v>
      </c>
      <c r="G15" s="178" t="s">
        <v>9</v>
      </c>
      <c r="H15" s="166" t="s">
        <v>10</v>
      </c>
      <c r="I15" s="152"/>
      <c r="J15" s="152"/>
      <c r="K15" s="152"/>
      <c r="L15" s="136"/>
      <c r="M15" s="167" t="s">
        <v>11</v>
      </c>
      <c r="N15" s="2" t="s">
        <v>12</v>
      </c>
      <c r="O15" s="2" t="s">
        <v>13</v>
      </c>
      <c r="P15" s="2" t="s">
        <v>14</v>
      </c>
      <c r="Q15" s="162" t="s">
        <v>15</v>
      </c>
      <c r="R15" s="163" t="s">
        <v>80</v>
      </c>
      <c r="S15" s="168" t="s">
        <v>81</v>
      </c>
    </row>
    <row r="16" spans="1:19" ht="12.5" x14ac:dyDescent="0.25">
      <c r="A16" s="176"/>
      <c r="B16" s="136"/>
      <c r="C16" s="136"/>
      <c r="D16" s="136"/>
      <c r="E16" s="136"/>
      <c r="F16" s="136"/>
      <c r="G16" s="136"/>
      <c r="H16" s="1" t="s">
        <v>18</v>
      </c>
      <c r="I16" s="3" t="s">
        <v>19</v>
      </c>
      <c r="J16" s="3" t="s">
        <v>20</v>
      </c>
      <c r="K16" s="3" t="s">
        <v>82</v>
      </c>
      <c r="L16" s="3" t="s">
        <v>83</v>
      </c>
      <c r="M16" s="136"/>
      <c r="N16" s="2" t="s">
        <v>24</v>
      </c>
      <c r="O16" s="2" t="s">
        <v>24</v>
      </c>
      <c r="P16" s="2" t="s">
        <v>24</v>
      </c>
      <c r="Q16" s="136"/>
      <c r="R16" s="136"/>
      <c r="S16" s="111"/>
    </row>
    <row r="17" spans="1:19" ht="12.5" x14ac:dyDescent="0.25">
      <c r="A17" s="176"/>
      <c r="B17" s="173" t="s">
        <v>38</v>
      </c>
      <c r="C17" s="4">
        <v>1</v>
      </c>
      <c r="D17" s="11" t="s">
        <v>93</v>
      </c>
      <c r="E17" s="19" t="s">
        <v>96</v>
      </c>
      <c r="F17" s="17"/>
      <c r="G17" s="18" t="s">
        <v>29</v>
      </c>
      <c r="H17" s="4">
        <v>2</v>
      </c>
      <c r="I17" s="4"/>
      <c r="J17" s="4"/>
      <c r="K17" s="4">
        <v>4</v>
      </c>
      <c r="L17" s="4"/>
      <c r="M17" s="4">
        <v>2</v>
      </c>
      <c r="N17" s="7">
        <f t="shared" ref="N17:N22" si="4">SUM(H17:L17)*14+M17</f>
        <v>86</v>
      </c>
      <c r="O17" s="8">
        <v>14</v>
      </c>
      <c r="P17" s="9">
        <f t="shared" ref="P17:P22" si="5">N17+O17</f>
        <v>100</v>
      </c>
      <c r="Q17" s="10">
        <f t="shared" ref="Q17:Q22" si="6">P17/25</f>
        <v>4</v>
      </c>
      <c r="R17" s="11" t="s">
        <v>30</v>
      </c>
      <c r="S17" s="48"/>
    </row>
    <row r="18" spans="1:19" ht="12.5" x14ac:dyDescent="0.25">
      <c r="A18" s="176"/>
      <c r="B18" s="133"/>
      <c r="C18" s="4">
        <v>2</v>
      </c>
      <c r="D18" s="11" t="s">
        <v>97</v>
      </c>
      <c r="E18" s="19" t="s">
        <v>98</v>
      </c>
      <c r="F18" s="17"/>
      <c r="G18" s="18" t="s">
        <v>29</v>
      </c>
      <c r="H18" s="4">
        <v>4</v>
      </c>
      <c r="I18" s="4"/>
      <c r="J18" s="4"/>
      <c r="K18" s="4"/>
      <c r="L18" s="4"/>
      <c r="M18" s="4">
        <v>2</v>
      </c>
      <c r="N18" s="7">
        <f t="shared" si="4"/>
        <v>58</v>
      </c>
      <c r="O18" s="8">
        <v>42</v>
      </c>
      <c r="P18" s="9">
        <f t="shared" si="5"/>
        <v>100</v>
      </c>
      <c r="Q18" s="10">
        <f t="shared" si="6"/>
        <v>4</v>
      </c>
      <c r="R18" s="16" t="s">
        <v>35</v>
      </c>
      <c r="S18" s="48"/>
    </row>
    <row r="19" spans="1:19" ht="12.5" x14ac:dyDescent="0.25">
      <c r="A19" s="176"/>
      <c r="B19" s="133"/>
      <c r="C19" s="4">
        <v>3</v>
      </c>
      <c r="D19" s="11" t="s">
        <v>99</v>
      </c>
      <c r="E19" s="19" t="s">
        <v>100</v>
      </c>
      <c r="F19" s="17"/>
      <c r="G19" s="18" t="s">
        <v>29</v>
      </c>
      <c r="H19" s="5">
        <v>3</v>
      </c>
      <c r="I19" s="5"/>
      <c r="J19" s="5"/>
      <c r="K19" s="5"/>
      <c r="L19" s="6"/>
      <c r="M19" s="4">
        <v>2</v>
      </c>
      <c r="N19" s="7">
        <f t="shared" si="4"/>
        <v>44</v>
      </c>
      <c r="O19" s="8">
        <v>56</v>
      </c>
      <c r="P19" s="9">
        <f t="shared" si="5"/>
        <v>100</v>
      </c>
      <c r="Q19" s="10">
        <f t="shared" si="6"/>
        <v>4</v>
      </c>
      <c r="R19" s="16" t="s">
        <v>35</v>
      </c>
      <c r="S19" s="48"/>
    </row>
    <row r="20" spans="1:19" ht="12.5" x14ac:dyDescent="0.25">
      <c r="A20" s="176"/>
      <c r="B20" s="133"/>
      <c r="C20" s="4">
        <v>4</v>
      </c>
      <c r="D20" s="11" t="s">
        <v>101</v>
      </c>
      <c r="E20" s="19" t="s">
        <v>102</v>
      </c>
      <c r="F20" s="17"/>
      <c r="G20" s="18" t="s">
        <v>29</v>
      </c>
      <c r="H20" s="4">
        <v>2</v>
      </c>
      <c r="I20" s="4">
        <v>3</v>
      </c>
      <c r="J20" s="4"/>
      <c r="K20" s="4"/>
      <c r="L20" s="4"/>
      <c r="M20" s="4">
        <v>2</v>
      </c>
      <c r="N20" s="7">
        <f t="shared" si="4"/>
        <v>72</v>
      </c>
      <c r="O20" s="8">
        <v>78</v>
      </c>
      <c r="P20" s="9">
        <f t="shared" si="5"/>
        <v>150</v>
      </c>
      <c r="Q20" s="10">
        <f t="shared" si="6"/>
        <v>6</v>
      </c>
      <c r="R20" s="16" t="s">
        <v>62</v>
      </c>
      <c r="S20" s="48"/>
    </row>
    <row r="21" spans="1:19" ht="15.75" customHeight="1" x14ac:dyDescent="0.25">
      <c r="A21" s="176"/>
      <c r="B21" s="133"/>
      <c r="C21" s="4">
        <v>5</v>
      </c>
      <c r="D21" s="11" t="s">
        <v>103</v>
      </c>
      <c r="E21" s="19" t="s">
        <v>104</v>
      </c>
      <c r="F21" s="17"/>
      <c r="G21" s="18" t="s">
        <v>29</v>
      </c>
      <c r="H21" s="4">
        <v>2</v>
      </c>
      <c r="I21" s="4">
        <v>3</v>
      </c>
      <c r="J21" s="4"/>
      <c r="K21" s="4"/>
      <c r="L21" s="4"/>
      <c r="M21" s="4">
        <v>2</v>
      </c>
      <c r="N21" s="7">
        <f t="shared" si="4"/>
        <v>72</v>
      </c>
      <c r="O21" s="8">
        <v>78</v>
      </c>
      <c r="P21" s="9">
        <f t="shared" si="5"/>
        <v>150</v>
      </c>
      <c r="Q21" s="10">
        <f t="shared" si="6"/>
        <v>6</v>
      </c>
      <c r="R21" s="16" t="s">
        <v>62</v>
      </c>
      <c r="S21" s="48"/>
    </row>
    <row r="22" spans="1:19" ht="15.75" customHeight="1" x14ac:dyDescent="0.25">
      <c r="A22" s="176"/>
      <c r="B22" s="133"/>
      <c r="C22" s="4">
        <v>6</v>
      </c>
      <c r="D22" s="11" t="s">
        <v>105</v>
      </c>
      <c r="E22" s="19" t="s">
        <v>106</v>
      </c>
      <c r="F22" s="17"/>
      <c r="G22" s="18" t="s">
        <v>29</v>
      </c>
      <c r="H22" s="4">
        <v>2</v>
      </c>
      <c r="I22" s="4">
        <v>3</v>
      </c>
      <c r="J22" s="4"/>
      <c r="K22" s="4"/>
      <c r="L22" s="4"/>
      <c r="M22" s="4">
        <v>2</v>
      </c>
      <c r="N22" s="7">
        <f t="shared" si="4"/>
        <v>72</v>
      </c>
      <c r="O22" s="8">
        <v>78</v>
      </c>
      <c r="P22" s="9">
        <f t="shared" si="5"/>
        <v>150</v>
      </c>
      <c r="Q22" s="10">
        <f t="shared" si="6"/>
        <v>6</v>
      </c>
      <c r="R22" s="16" t="s">
        <v>35</v>
      </c>
      <c r="S22" s="48"/>
    </row>
    <row r="23" spans="1:19" ht="15.75" customHeight="1" x14ac:dyDescent="0.25">
      <c r="A23" s="176"/>
      <c r="B23" s="136"/>
      <c r="C23" s="6"/>
      <c r="D23" s="6"/>
      <c r="E23" s="6"/>
      <c r="F23" s="6"/>
      <c r="G23" s="6"/>
      <c r="H23" s="15">
        <f t="shared" ref="H23:Q23" si="7">SUM(H17:H22)</f>
        <v>15</v>
      </c>
      <c r="I23" s="15">
        <f t="shared" si="7"/>
        <v>9</v>
      </c>
      <c r="J23" s="15">
        <f t="shared" si="7"/>
        <v>0</v>
      </c>
      <c r="K23" s="15">
        <f t="shared" si="7"/>
        <v>4</v>
      </c>
      <c r="L23" s="15">
        <f t="shared" si="7"/>
        <v>0</v>
      </c>
      <c r="M23" s="15">
        <f t="shared" si="7"/>
        <v>12</v>
      </c>
      <c r="N23" s="15">
        <f t="shared" si="7"/>
        <v>404</v>
      </c>
      <c r="O23" s="15">
        <f t="shared" si="7"/>
        <v>346</v>
      </c>
      <c r="P23" s="13">
        <f t="shared" si="7"/>
        <v>750</v>
      </c>
      <c r="Q23" s="14">
        <f t="shared" si="7"/>
        <v>30</v>
      </c>
      <c r="R23" s="15"/>
      <c r="S23" s="52"/>
    </row>
    <row r="24" spans="1:19" ht="15.75" customHeight="1" x14ac:dyDescent="0.25">
      <c r="A24" s="172"/>
      <c r="B24" s="165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36"/>
      <c r="S24" s="28"/>
    </row>
    <row r="25" spans="1:19" ht="15.75" customHeight="1" x14ac:dyDescent="0.25">
      <c r="A25" s="171" t="s">
        <v>3</v>
      </c>
      <c r="B25" s="164" t="s">
        <v>4</v>
      </c>
      <c r="C25" s="164" t="s">
        <v>5</v>
      </c>
      <c r="D25" s="164" t="s">
        <v>78</v>
      </c>
      <c r="E25" s="174" t="s">
        <v>79</v>
      </c>
      <c r="F25" s="177" t="s">
        <v>8</v>
      </c>
      <c r="G25" s="178" t="s">
        <v>9</v>
      </c>
      <c r="H25" s="166" t="s">
        <v>10</v>
      </c>
      <c r="I25" s="152"/>
      <c r="J25" s="152"/>
      <c r="K25" s="152"/>
      <c r="L25" s="136"/>
      <c r="M25" s="167" t="s">
        <v>11</v>
      </c>
      <c r="N25" s="2" t="s">
        <v>12</v>
      </c>
      <c r="O25" s="2" t="s">
        <v>13</v>
      </c>
      <c r="P25" s="2" t="s">
        <v>14</v>
      </c>
      <c r="Q25" s="162" t="s">
        <v>15</v>
      </c>
      <c r="R25" s="163" t="s">
        <v>80</v>
      </c>
      <c r="S25" s="168" t="s">
        <v>81</v>
      </c>
    </row>
    <row r="26" spans="1:19" ht="15.75" customHeight="1" x14ac:dyDescent="0.25">
      <c r="A26" s="172"/>
      <c r="B26" s="136"/>
      <c r="C26" s="136"/>
      <c r="D26" s="136"/>
      <c r="E26" s="136"/>
      <c r="F26" s="136"/>
      <c r="G26" s="136"/>
      <c r="H26" s="1" t="s">
        <v>18</v>
      </c>
      <c r="I26" s="3" t="s">
        <v>19</v>
      </c>
      <c r="J26" s="3" t="s">
        <v>20</v>
      </c>
      <c r="K26" s="3" t="s">
        <v>82</v>
      </c>
      <c r="L26" s="3" t="s">
        <v>83</v>
      </c>
      <c r="M26" s="136"/>
      <c r="N26" s="2" t="s">
        <v>24</v>
      </c>
      <c r="O26" s="2" t="s">
        <v>24</v>
      </c>
      <c r="P26" s="2" t="s">
        <v>24</v>
      </c>
      <c r="Q26" s="136"/>
      <c r="R26" s="136"/>
      <c r="S26" s="111"/>
    </row>
    <row r="27" spans="1:19" ht="15.75" customHeight="1" x14ac:dyDescent="0.25">
      <c r="A27" s="175" t="s">
        <v>39</v>
      </c>
      <c r="B27" s="173" t="s">
        <v>40</v>
      </c>
      <c r="C27" s="4">
        <v>1</v>
      </c>
      <c r="D27" s="11" t="s">
        <v>105</v>
      </c>
      <c r="E27" s="19" t="s">
        <v>107</v>
      </c>
      <c r="F27" s="19"/>
      <c r="G27" s="20" t="s">
        <v>29</v>
      </c>
      <c r="H27" s="21">
        <v>2</v>
      </c>
      <c r="I27" s="22">
        <v>3</v>
      </c>
      <c r="J27" s="22"/>
      <c r="K27" s="22"/>
      <c r="L27" s="23"/>
      <c r="M27" s="8">
        <v>4</v>
      </c>
      <c r="N27" s="7">
        <f t="shared" ref="N27:N32" si="8">SUM(H27:L27)*14+M27</f>
        <v>74</v>
      </c>
      <c r="O27" s="8">
        <v>51</v>
      </c>
      <c r="P27" s="9">
        <f t="shared" ref="P27:P32" si="9">N27+O27</f>
        <v>125</v>
      </c>
      <c r="Q27" s="10">
        <f t="shared" ref="Q27:Q32" si="10">P27/25</f>
        <v>5</v>
      </c>
      <c r="R27" s="21" t="s">
        <v>35</v>
      </c>
      <c r="S27" s="48"/>
    </row>
    <row r="28" spans="1:19" ht="15.75" customHeight="1" x14ac:dyDescent="0.25">
      <c r="A28" s="176"/>
      <c r="B28" s="133"/>
      <c r="C28" s="4">
        <v>2</v>
      </c>
      <c r="D28" s="11" t="s">
        <v>108</v>
      </c>
      <c r="E28" s="19" t="s">
        <v>109</v>
      </c>
      <c r="F28" s="19"/>
      <c r="G28" s="20" t="s">
        <v>29</v>
      </c>
      <c r="H28" s="5">
        <v>2</v>
      </c>
      <c r="I28" s="5">
        <v>3</v>
      </c>
      <c r="J28" s="5"/>
      <c r="K28" s="5"/>
      <c r="L28" s="6"/>
      <c r="M28" s="8">
        <v>4</v>
      </c>
      <c r="N28" s="7">
        <f t="shared" si="8"/>
        <v>74</v>
      </c>
      <c r="O28" s="8">
        <v>51</v>
      </c>
      <c r="P28" s="9">
        <f t="shared" si="9"/>
        <v>125</v>
      </c>
      <c r="Q28" s="10">
        <f t="shared" si="10"/>
        <v>5</v>
      </c>
      <c r="R28" s="26" t="s">
        <v>35</v>
      </c>
      <c r="S28" s="48"/>
    </row>
    <row r="29" spans="1:19" ht="15.75" customHeight="1" x14ac:dyDescent="0.25">
      <c r="A29" s="176"/>
      <c r="B29" s="133"/>
      <c r="C29" s="4">
        <v>3</v>
      </c>
      <c r="D29" s="11" t="s">
        <v>110</v>
      </c>
      <c r="E29" s="19" t="s">
        <v>111</v>
      </c>
      <c r="F29" s="19"/>
      <c r="G29" s="20" t="s">
        <v>29</v>
      </c>
      <c r="H29" s="5">
        <v>3</v>
      </c>
      <c r="I29" s="24">
        <v>3</v>
      </c>
      <c r="J29" s="24"/>
      <c r="K29" s="24"/>
      <c r="L29" s="25"/>
      <c r="M29" s="8">
        <v>4</v>
      </c>
      <c r="N29" s="7">
        <f t="shared" si="8"/>
        <v>88</v>
      </c>
      <c r="O29" s="8">
        <v>37</v>
      </c>
      <c r="P29" s="9">
        <f t="shared" si="9"/>
        <v>125</v>
      </c>
      <c r="Q29" s="10">
        <f t="shared" si="10"/>
        <v>5</v>
      </c>
      <c r="R29" s="26" t="s">
        <v>35</v>
      </c>
      <c r="S29" s="48"/>
    </row>
    <row r="30" spans="1:19" ht="15.75" customHeight="1" x14ac:dyDescent="0.25">
      <c r="A30" s="176"/>
      <c r="B30" s="133"/>
      <c r="C30" s="4">
        <v>4</v>
      </c>
      <c r="D30" s="11" t="s">
        <v>112</v>
      </c>
      <c r="E30" s="19" t="s">
        <v>113</v>
      </c>
      <c r="F30" s="19"/>
      <c r="G30" s="20" t="s">
        <v>29</v>
      </c>
      <c r="H30" s="5">
        <v>4</v>
      </c>
      <c r="I30" s="5">
        <v>3</v>
      </c>
      <c r="J30" s="5"/>
      <c r="K30" s="5"/>
      <c r="L30" s="5"/>
      <c r="M30" s="8">
        <v>4</v>
      </c>
      <c r="N30" s="7">
        <f t="shared" si="8"/>
        <v>102</v>
      </c>
      <c r="O30" s="8">
        <v>98</v>
      </c>
      <c r="P30" s="9">
        <f t="shared" si="9"/>
        <v>200</v>
      </c>
      <c r="Q30" s="10">
        <f t="shared" si="10"/>
        <v>8</v>
      </c>
      <c r="R30" s="26" t="s">
        <v>35</v>
      </c>
      <c r="S30" s="48"/>
    </row>
    <row r="31" spans="1:19" ht="15.75" customHeight="1" x14ac:dyDescent="0.25">
      <c r="A31" s="176"/>
      <c r="B31" s="133"/>
      <c r="C31" s="4">
        <v>5</v>
      </c>
      <c r="D31" s="11" t="s">
        <v>114</v>
      </c>
      <c r="E31" s="19" t="s">
        <v>115</v>
      </c>
      <c r="F31" s="19"/>
      <c r="G31" s="20" t="s">
        <v>29</v>
      </c>
      <c r="H31" s="5">
        <v>2</v>
      </c>
      <c r="I31" s="5">
        <v>3</v>
      </c>
      <c r="J31" s="28"/>
      <c r="K31" s="28"/>
      <c r="L31" s="6"/>
      <c r="M31" s="8">
        <v>4</v>
      </c>
      <c r="N31" s="7">
        <f t="shared" si="8"/>
        <v>74</v>
      </c>
      <c r="O31" s="8">
        <v>26</v>
      </c>
      <c r="P31" s="9">
        <f t="shared" si="9"/>
        <v>100</v>
      </c>
      <c r="Q31" s="10">
        <f t="shared" si="10"/>
        <v>4</v>
      </c>
      <c r="R31" s="26" t="s">
        <v>62</v>
      </c>
      <c r="S31" s="48"/>
    </row>
    <row r="32" spans="1:19" ht="15.75" customHeight="1" x14ac:dyDescent="0.25">
      <c r="A32" s="176"/>
      <c r="B32" s="133"/>
      <c r="C32" s="4">
        <v>6</v>
      </c>
      <c r="D32" s="11" t="s">
        <v>116</v>
      </c>
      <c r="E32" s="19" t="s">
        <v>117</v>
      </c>
      <c r="F32" s="19"/>
      <c r="G32" s="20" t="s">
        <v>29</v>
      </c>
      <c r="H32" s="5">
        <v>2</v>
      </c>
      <c r="I32" s="5"/>
      <c r="J32" s="5"/>
      <c r="K32" s="5"/>
      <c r="L32" s="6"/>
      <c r="M32" s="8">
        <v>2</v>
      </c>
      <c r="N32" s="7">
        <f t="shared" si="8"/>
        <v>30</v>
      </c>
      <c r="O32" s="8">
        <v>45</v>
      </c>
      <c r="P32" s="9">
        <f t="shared" si="9"/>
        <v>75</v>
      </c>
      <c r="Q32" s="10">
        <f t="shared" si="10"/>
        <v>3</v>
      </c>
      <c r="R32" s="26" t="s">
        <v>62</v>
      </c>
      <c r="S32" s="5"/>
    </row>
    <row r="33" spans="1:19" ht="15.75" customHeight="1" x14ac:dyDescent="0.25">
      <c r="A33" s="176"/>
      <c r="B33" s="136"/>
      <c r="C33" s="6"/>
      <c r="D33" s="6"/>
      <c r="E33" s="6"/>
      <c r="F33" s="6"/>
      <c r="G33" s="6"/>
      <c r="H33" s="15">
        <f t="shared" ref="H33:Q33" si="11">SUM(H27:H32)</f>
        <v>15</v>
      </c>
      <c r="I33" s="15">
        <f t="shared" si="11"/>
        <v>15</v>
      </c>
      <c r="J33" s="15">
        <f t="shared" si="11"/>
        <v>0</v>
      </c>
      <c r="K33" s="15">
        <f t="shared" si="11"/>
        <v>0</v>
      </c>
      <c r="L33" s="15">
        <f t="shared" si="11"/>
        <v>0</v>
      </c>
      <c r="M33" s="15">
        <f t="shared" si="11"/>
        <v>22</v>
      </c>
      <c r="N33" s="15">
        <f t="shared" si="11"/>
        <v>442</v>
      </c>
      <c r="O33" s="15">
        <f t="shared" si="11"/>
        <v>308</v>
      </c>
      <c r="P33" s="13">
        <f t="shared" si="11"/>
        <v>750</v>
      </c>
      <c r="Q33" s="14">
        <f t="shared" si="11"/>
        <v>30</v>
      </c>
      <c r="R33" s="15"/>
      <c r="S33" s="52"/>
    </row>
    <row r="34" spans="1:19" ht="15.75" customHeight="1" x14ac:dyDescent="0.25">
      <c r="A34" s="176"/>
      <c r="B34" s="165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36"/>
      <c r="S34" s="53"/>
    </row>
    <row r="35" spans="1:19" ht="15.75" customHeight="1" x14ac:dyDescent="0.25">
      <c r="A35" s="176"/>
      <c r="B35" s="164" t="s">
        <v>4</v>
      </c>
      <c r="C35" s="164" t="s">
        <v>5</v>
      </c>
      <c r="D35" s="164" t="s">
        <v>78</v>
      </c>
      <c r="E35" s="174" t="s">
        <v>79</v>
      </c>
      <c r="F35" s="177" t="s">
        <v>8</v>
      </c>
      <c r="G35" s="178" t="s">
        <v>9</v>
      </c>
      <c r="H35" s="166" t="s">
        <v>10</v>
      </c>
      <c r="I35" s="152"/>
      <c r="J35" s="152"/>
      <c r="K35" s="152"/>
      <c r="L35" s="136"/>
      <c r="M35" s="167" t="s">
        <v>11</v>
      </c>
      <c r="N35" s="2" t="s">
        <v>12</v>
      </c>
      <c r="O35" s="2" t="s">
        <v>13</v>
      </c>
      <c r="P35" s="2" t="s">
        <v>14</v>
      </c>
      <c r="Q35" s="162" t="s">
        <v>15</v>
      </c>
      <c r="R35" s="163" t="s">
        <v>80</v>
      </c>
      <c r="S35" s="168" t="s">
        <v>81</v>
      </c>
    </row>
    <row r="36" spans="1:19" ht="15.75" customHeight="1" x14ac:dyDescent="0.25">
      <c r="A36" s="176"/>
      <c r="B36" s="136"/>
      <c r="C36" s="136"/>
      <c r="D36" s="136"/>
      <c r="E36" s="136"/>
      <c r="F36" s="136"/>
      <c r="G36" s="136"/>
      <c r="H36" s="1" t="s">
        <v>18</v>
      </c>
      <c r="I36" s="3" t="s">
        <v>19</v>
      </c>
      <c r="J36" s="3"/>
      <c r="K36" s="3" t="s">
        <v>82</v>
      </c>
      <c r="L36" s="3" t="s">
        <v>83</v>
      </c>
      <c r="M36" s="136"/>
      <c r="N36" s="2" t="s">
        <v>24</v>
      </c>
      <c r="O36" s="2" t="s">
        <v>24</v>
      </c>
      <c r="P36" s="2" t="s">
        <v>24</v>
      </c>
      <c r="Q36" s="136"/>
      <c r="R36" s="136"/>
      <c r="S36" s="111"/>
    </row>
    <row r="37" spans="1:19" ht="15.75" customHeight="1" x14ac:dyDescent="0.25">
      <c r="A37" s="176"/>
      <c r="B37" s="173" t="s">
        <v>41</v>
      </c>
      <c r="C37" s="4">
        <v>1</v>
      </c>
      <c r="D37" s="11" t="s">
        <v>116</v>
      </c>
      <c r="E37" s="19" t="s">
        <v>118</v>
      </c>
      <c r="F37" s="19"/>
      <c r="G37" s="20" t="s">
        <v>29</v>
      </c>
      <c r="H37" s="21">
        <v>2</v>
      </c>
      <c r="I37" s="22">
        <v>3</v>
      </c>
      <c r="J37" s="22"/>
      <c r="K37" s="22"/>
      <c r="L37" s="8"/>
      <c r="M37" s="8">
        <v>4</v>
      </c>
      <c r="N37" s="7">
        <f t="shared" ref="N37:N42" si="12">SUM(H37:L37)*14+M37</f>
        <v>74</v>
      </c>
      <c r="O37" s="8">
        <v>76</v>
      </c>
      <c r="P37" s="9">
        <f t="shared" ref="P37:P42" si="13">N37+O37</f>
        <v>150</v>
      </c>
      <c r="Q37" s="10">
        <f t="shared" ref="Q37:Q42" si="14">P37/25</f>
        <v>6</v>
      </c>
      <c r="R37" s="21" t="s">
        <v>35</v>
      </c>
      <c r="S37" s="11" t="s">
        <v>119</v>
      </c>
    </row>
    <row r="38" spans="1:19" ht="15.75" customHeight="1" x14ac:dyDescent="0.25">
      <c r="A38" s="176"/>
      <c r="B38" s="133"/>
      <c r="C38" s="4">
        <v>2</v>
      </c>
      <c r="D38" s="11" t="s">
        <v>120</v>
      </c>
      <c r="E38" s="19" t="s">
        <v>121</v>
      </c>
      <c r="F38" s="19"/>
      <c r="G38" s="20" t="s">
        <v>29</v>
      </c>
      <c r="H38" s="5">
        <v>3</v>
      </c>
      <c r="I38" s="5"/>
      <c r="J38" s="5"/>
      <c r="K38" s="5"/>
      <c r="L38" s="27"/>
      <c r="M38" s="8">
        <v>2</v>
      </c>
      <c r="N38" s="7">
        <f t="shared" si="12"/>
        <v>44</v>
      </c>
      <c r="O38" s="8">
        <v>56</v>
      </c>
      <c r="P38" s="9">
        <f t="shared" si="13"/>
        <v>100</v>
      </c>
      <c r="Q38" s="10">
        <f t="shared" si="14"/>
        <v>4</v>
      </c>
      <c r="R38" s="26" t="s">
        <v>35</v>
      </c>
      <c r="S38" s="48"/>
    </row>
    <row r="39" spans="1:19" ht="15.75" customHeight="1" x14ac:dyDescent="0.25">
      <c r="A39" s="176"/>
      <c r="B39" s="133"/>
      <c r="C39" s="4">
        <v>3</v>
      </c>
      <c r="D39" s="11" t="s">
        <v>122</v>
      </c>
      <c r="E39" s="19" t="s">
        <v>123</v>
      </c>
      <c r="F39" s="19"/>
      <c r="G39" s="20" t="s">
        <v>29</v>
      </c>
      <c r="H39" s="5">
        <v>2</v>
      </c>
      <c r="I39" s="5">
        <v>3</v>
      </c>
      <c r="J39" s="5"/>
      <c r="K39" s="5"/>
      <c r="L39" s="5"/>
      <c r="M39" s="8">
        <v>4</v>
      </c>
      <c r="N39" s="7">
        <f t="shared" si="12"/>
        <v>74</v>
      </c>
      <c r="O39" s="8">
        <v>76</v>
      </c>
      <c r="P39" s="9">
        <f t="shared" si="13"/>
        <v>150</v>
      </c>
      <c r="Q39" s="10">
        <f t="shared" si="14"/>
        <v>6</v>
      </c>
      <c r="R39" s="26" t="s">
        <v>62</v>
      </c>
      <c r="S39" s="48"/>
    </row>
    <row r="40" spans="1:19" ht="15.75" customHeight="1" x14ac:dyDescent="0.25">
      <c r="A40" s="176"/>
      <c r="B40" s="133"/>
      <c r="C40" s="4">
        <v>4</v>
      </c>
      <c r="D40" s="11" t="s">
        <v>124</v>
      </c>
      <c r="E40" s="19" t="s">
        <v>125</v>
      </c>
      <c r="F40" s="19"/>
      <c r="G40" s="20" t="s">
        <v>29</v>
      </c>
      <c r="H40" s="4">
        <v>4</v>
      </c>
      <c r="I40" s="4">
        <v>4</v>
      </c>
      <c r="J40" s="4"/>
      <c r="K40" s="4"/>
      <c r="L40" s="4"/>
      <c r="M40" s="8">
        <v>4</v>
      </c>
      <c r="N40" s="7">
        <f t="shared" si="12"/>
        <v>116</v>
      </c>
      <c r="O40" s="8">
        <v>84</v>
      </c>
      <c r="P40" s="9">
        <f t="shared" si="13"/>
        <v>200</v>
      </c>
      <c r="Q40" s="10">
        <f t="shared" si="14"/>
        <v>8</v>
      </c>
      <c r="R40" s="26" t="s">
        <v>62</v>
      </c>
      <c r="S40" s="54"/>
    </row>
    <row r="41" spans="1:19" ht="15.75" customHeight="1" x14ac:dyDescent="0.25">
      <c r="A41" s="176"/>
      <c r="B41" s="133"/>
      <c r="C41" s="4">
        <v>5</v>
      </c>
      <c r="D41" s="11" t="s">
        <v>126</v>
      </c>
      <c r="E41" s="19" t="s">
        <v>127</v>
      </c>
      <c r="F41" s="19"/>
      <c r="G41" s="20" t="s">
        <v>29</v>
      </c>
      <c r="H41" s="5">
        <v>2</v>
      </c>
      <c r="I41" s="5">
        <v>3</v>
      </c>
      <c r="J41" s="55"/>
      <c r="K41" s="55"/>
      <c r="L41" s="5"/>
      <c r="M41" s="8">
        <v>4</v>
      </c>
      <c r="N41" s="7">
        <f t="shared" si="12"/>
        <v>74</v>
      </c>
      <c r="O41" s="8">
        <v>26</v>
      </c>
      <c r="P41" s="9">
        <f t="shared" si="13"/>
        <v>100</v>
      </c>
      <c r="Q41" s="10">
        <f t="shared" si="14"/>
        <v>4</v>
      </c>
      <c r="R41" s="26" t="s">
        <v>62</v>
      </c>
      <c r="S41" s="48"/>
    </row>
    <row r="42" spans="1:19" ht="15.75" customHeight="1" x14ac:dyDescent="0.25">
      <c r="A42" s="176"/>
      <c r="B42" s="133"/>
      <c r="C42" s="4">
        <v>6</v>
      </c>
      <c r="D42" s="11" t="s">
        <v>128</v>
      </c>
      <c r="E42" s="19" t="s">
        <v>129</v>
      </c>
      <c r="F42" s="19"/>
      <c r="G42" s="20" t="s">
        <v>29</v>
      </c>
      <c r="H42" s="5">
        <v>2</v>
      </c>
      <c r="I42" s="6"/>
      <c r="J42" s="5"/>
      <c r="K42" s="5"/>
      <c r="L42" s="6"/>
      <c r="M42" s="5">
        <v>2</v>
      </c>
      <c r="N42" s="7">
        <f t="shared" si="12"/>
        <v>30</v>
      </c>
      <c r="O42" s="8">
        <v>20</v>
      </c>
      <c r="P42" s="9">
        <f t="shared" si="13"/>
        <v>50</v>
      </c>
      <c r="Q42" s="10">
        <f t="shared" si="14"/>
        <v>2</v>
      </c>
      <c r="R42" s="26" t="s">
        <v>62</v>
      </c>
      <c r="S42" s="48"/>
    </row>
    <row r="43" spans="1:19" ht="15.75" customHeight="1" x14ac:dyDescent="0.25">
      <c r="A43" s="176"/>
      <c r="B43" s="136"/>
      <c r="C43" s="6"/>
      <c r="D43" s="6"/>
      <c r="E43" s="6"/>
      <c r="F43" s="6"/>
      <c r="G43" s="6"/>
      <c r="H43" s="15">
        <f t="shared" ref="H43:Q43" si="15">SUM(H37:H42)</f>
        <v>15</v>
      </c>
      <c r="I43" s="15">
        <f t="shared" si="15"/>
        <v>13</v>
      </c>
      <c r="J43" s="15">
        <f t="shared" si="15"/>
        <v>0</v>
      </c>
      <c r="K43" s="15">
        <f t="shared" si="15"/>
        <v>0</v>
      </c>
      <c r="L43" s="15">
        <f t="shared" si="15"/>
        <v>0</v>
      </c>
      <c r="M43" s="15">
        <f t="shared" si="15"/>
        <v>20</v>
      </c>
      <c r="N43" s="15">
        <f t="shared" si="15"/>
        <v>412</v>
      </c>
      <c r="O43" s="15">
        <f t="shared" si="15"/>
        <v>338</v>
      </c>
      <c r="P43" s="13">
        <f t="shared" si="15"/>
        <v>750</v>
      </c>
      <c r="Q43" s="14">
        <f t="shared" si="15"/>
        <v>30</v>
      </c>
      <c r="R43" s="15"/>
      <c r="S43" s="52"/>
    </row>
    <row r="44" spans="1:19" ht="15.75" customHeight="1" x14ac:dyDescent="0.25">
      <c r="A44" s="172"/>
      <c r="B44" s="165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36"/>
      <c r="S44" s="28"/>
    </row>
    <row r="45" spans="1:19" ht="15.75" customHeight="1" x14ac:dyDescent="0.25">
      <c r="A45" s="171" t="s">
        <v>3</v>
      </c>
      <c r="B45" s="164" t="s">
        <v>4</v>
      </c>
      <c r="C45" s="164" t="s">
        <v>5</v>
      </c>
      <c r="D45" s="164" t="s">
        <v>78</v>
      </c>
      <c r="E45" s="174" t="s">
        <v>79</v>
      </c>
      <c r="F45" s="177" t="s">
        <v>8</v>
      </c>
      <c r="G45" s="178" t="s">
        <v>9</v>
      </c>
      <c r="H45" s="166" t="s">
        <v>10</v>
      </c>
      <c r="I45" s="152"/>
      <c r="J45" s="152"/>
      <c r="K45" s="152"/>
      <c r="L45" s="136"/>
      <c r="M45" s="167" t="s">
        <v>11</v>
      </c>
      <c r="N45" s="2" t="s">
        <v>12</v>
      </c>
      <c r="O45" s="2" t="s">
        <v>13</v>
      </c>
      <c r="P45" s="2" t="s">
        <v>14</v>
      </c>
      <c r="Q45" s="162" t="s">
        <v>15</v>
      </c>
      <c r="R45" s="163" t="s">
        <v>80</v>
      </c>
      <c r="S45" s="168" t="s">
        <v>81</v>
      </c>
    </row>
    <row r="46" spans="1:19" ht="15.75" customHeight="1" x14ac:dyDescent="0.25">
      <c r="A46" s="172"/>
      <c r="B46" s="136"/>
      <c r="C46" s="136"/>
      <c r="D46" s="136"/>
      <c r="E46" s="136"/>
      <c r="F46" s="136"/>
      <c r="G46" s="136"/>
      <c r="H46" s="1" t="s">
        <v>18</v>
      </c>
      <c r="I46" s="3" t="s">
        <v>19</v>
      </c>
      <c r="J46" s="3" t="s">
        <v>20</v>
      </c>
      <c r="K46" s="3" t="s">
        <v>82</v>
      </c>
      <c r="L46" s="3" t="s">
        <v>83</v>
      </c>
      <c r="M46" s="136"/>
      <c r="N46" s="2" t="s">
        <v>24</v>
      </c>
      <c r="O46" s="2" t="s">
        <v>24</v>
      </c>
      <c r="P46" s="2" t="s">
        <v>24</v>
      </c>
      <c r="Q46" s="136"/>
      <c r="R46" s="136"/>
      <c r="S46" s="111"/>
    </row>
    <row r="47" spans="1:19" ht="15.75" customHeight="1" x14ac:dyDescent="0.25">
      <c r="A47" s="175" t="s">
        <v>42</v>
      </c>
      <c r="B47" s="173" t="s">
        <v>43</v>
      </c>
      <c r="C47" s="4">
        <v>1</v>
      </c>
      <c r="D47" s="11" t="s">
        <v>128</v>
      </c>
      <c r="E47" s="19" t="s">
        <v>130</v>
      </c>
      <c r="F47" s="19"/>
      <c r="G47" s="20" t="s">
        <v>29</v>
      </c>
      <c r="H47" s="21">
        <v>2</v>
      </c>
      <c r="I47" s="22">
        <v>3</v>
      </c>
      <c r="J47" s="22"/>
      <c r="K47" s="22"/>
      <c r="L47" s="23"/>
      <c r="M47" s="8">
        <v>4</v>
      </c>
      <c r="N47" s="7">
        <f t="shared" ref="N47:N52" si="16">SUM(H47:L47)*14+M47</f>
        <v>74</v>
      </c>
      <c r="O47" s="8">
        <v>51</v>
      </c>
      <c r="P47" s="9">
        <f t="shared" ref="P47:P52" si="17">N47+O47</f>
        <v>125</v>
      </c>
      <c r="Q47" s="10">
        <f t="shared" ref="Q47:Q52" si="18">P47/25</f>
        <v>5</v>
      </c>
      <c r="R47" s="21" t="s">
        <v>35</v>
      </c>
      <c r="S47" s="11" t="s">
        <v>131</v>
      </c>
    </row>
    <row r="48" spans="1:19" ht="15.75" customHeight="1" x14ac:dyDescent="0.25">
      <c r="A48" s="176"/>
      <c r="B48" s="133"/>
      <c r="C48" s="4">
        <v>2</v>
      </c>
      <c r="D48" s="11" t="s">
        <v>132</v>
      </c>
      <c r="E48" s="19" t="s">
        <v>133</v>
      </c>
      <c r="F48" s="19"/>
      <c r="G48" s="20" t="s">
        <v>29</v>
      </c>
      <c r="H48" s="5">
        <v>2</v>
      </c>
      <c r="I48" s="5">
        <v>3</v>
      </c>
      <c r="J48" s="5"/>
      <c r="K48" s="5"/>
      <c r="L48" s="29"/>
      <c r="M48" s="8">
        <v>4</v>
      </c>
      <c r="N48" s="7">
        <f t="shared" si="16"/>
        <v>74</v>
      </c>
      <c r="O48" s="8">
        <v>51</v>
      </c>
      <c r="P48" s="9">
        <f t="shared" si="17"/>
        <v>125</v>
      </c>
      <c r="Q48" s="10">
        <f t="shared" si="18"/>
        <v>5</v>
      </c>
      <c r="R48" s="26" t="s">
        <v>35</v>
      </c>
      <c r="S48" s="48"/>
    </row>
    <row r="49" spans="1:19" ht="15.75" customHeight="1" x14ac:dyDescent="0.25">
      <c r="A49" s="176"/>
      <c r="B49" s="133"/>
      <c r="C49" s="4">
        <v>3</v>
      </c>
      <c r="D49" s="11" t="s">
        <v>134</v>
      </c>
      <c r="E49" s="19" t="s">
        <v>135</v>
      </c>
      <c r="F49" s="19"/>
      <c r="G49" s="20" t="s">
        <v>29</v>
      </c>
      <c r="H49" s="5">
        <v>3</v>
      </c>
      <c r="I49" s="5">
        <v>3</v>
      </c>
      <c r="J49" s="5"/>
      <c r="K49" s="5"/>
      <c r="L49" s="6"/>
      <c r="M49" s="8">
        <v>4</v>
      </c>
      <c r="N49" s="7">
        <f t="shared" si="16"/>
        <v>88</v>
      </c>
      <c r="O49" s="8">
        <v>62</v>
      </c>
      <c r="P49" s="9">
        <f t="shared" si="17"/>
        <v>150</v>
      </c>
      <c r="Q49" s="10">
        <f t="shared" si="18"/>
        <v>6</v>
      </c>
      <c r="R49" s="26" t="s">
        <v>35</v>
      </c>
      <c r="S49" s="48"/>
    </row>
    <row r="50" spans="1:19" ht="15.75" customHeight="1" x14ac:dyDescent="0.25">
      <c r="A50" s="176"/>
      <c r="B50" s="133"/>
      <c r="C50" s="4">
        <v>4</v>
      </c>
      <c r="D50" s="11" t="s">
        <v>136</v>
      </c>
      <c r="E50" s="19" t="s">
        <v>137</v>
      </c>
      <c r="F50" s="19"/>
      <c r="G50" s="20" t="s">
        <v>29</v>
      </c>
      <c r="H50" s="5">
        <v>3</v>
      </c>
      <c r="I50" s="5"/>
      <c r="J50" s="5"/>
      <c r="K50" s="5"/>
      <c r="L50" s="6"/>
      <c r="M50" s="8">
        <v>2</v>
      </c>
      <c r="N50" s="7">
        <f t="shared" si="16"/>
        <v>44</v>
      </c>
      <c r="O50" s="8">
        <v>56</v>
      </c>
      <c r="P50" s="9">
        <f t="shared" si="17"/>
        <v>100</v>
      </c>
      <c r="Q50" s="10">
        <f t="shared" si="18"/>
        <v>4</v>
      </c>
      <c r="R50" s="26" t="s">
        <v>35</v>
      </c>
      <c r="S50" s="48"/>
    </row>
    <row r="51" spans="1:19" ht="15.75" customHeight="1" x14ac:dyDescent="0.25">
      <c r="A51" s="176"/>
      <c r="B51" s="133"/>
      <c r="C51" s="4">
        <v>5</v>
      </c>
      <c r="D51" s="11" t="s">
        <v>138</v>
      </c>
      <c r="E51" s="19" t="s">
        <v>139</v>
      </c>
      <c r="F51" s="19"/>
      <c r="G51" s="20" t="s">
        <v>29</v>
      </c>
      <c r="H51" s="5">
        <v>2</v>
      </c>
      <c r="I51" s="5">
        <v>3</v>
      </c>
      <c r="J51" s="5"/>
      <c r="K51" s="5"/>
      <c r="L51" s="6"/>
      <c r="M51" s="8">
        <v>4</v>
      </c>
      <c r="N51" s="7">
        <f t="shared" si="16"/>
        <v>74</v>
      </c>
      <c r="O51" s="8">
        <v>26</v>
      </c>
      <c r="P51" s="9">
        <f t="shared" si="17"/>
        <v>100</v>
      </c>
      <c r="Q51" s="10">
        <f t="shared" si="18"/>
        <v>4</v>
      </c>
      <c r="R51" s="26" t="s">
        <v>62</v>
      </c>
      <c r="S51" s="48"/>
    </row>
    <row r="52" spans="1:19" ht="15.75" customHeight="1" x14ac:dyDescent="0.25">
      <c r="A52" s="176"/>
      <c r="B52" s="133"/>
      <c r="C52" s="4">
        <v>6</v>
      </c>
      <c r="D52" s="11" t="s">
        <v>140</v>
      </c>
      <c r="E52" s="19" t="s">
        <v>141</v>
      </c>
      <c r="F52" s="19"/>
      <c r="G52" s="20" t="s">
        <v>29</v>
      </c>
      <c r="H52" s="5">
        <v>3</v>
      </c>
      <c r="I52" s="5">
        <v>3</v>
      </c>
      <c r="J52" s="53"/>
      <c r="K52" s="53"/>
      <c r="L52" s="6"/>
      <c r="M52" s="8">
        <v>4</v>
      </c>
      <c r="N52" s="7">
        <f t="shared" si="16"/>
        <v>88</v>
      </c>
      <c r="O52" s="8">
        <v>62</v>
      </c>
      <c r="P52" s="9">
        <f t="shared" si="17"/>
        <v>150</v>
      </c>
      <c r="Q52" s="10">
        <f t="shared" si="18"/>
        <v>6</v>
      </c>
      <c r="R52" s="26" t="s">
        <v>62</v>
      </c>
      <c r="S52" s="48"/>
    </row>
    <row r="53" spans="1:19" ht="15.75" customHeight="1" x14ac:dyDescent="0.25">
      <c r="A53" s="176"/>
      <c r="B53" s="136"/>
      <c r="C53" s="6"/>
      <c r="D53" s="6"/>
      <c r="E53" s="6"/>
      <c r="F53" s="6"/>
      <c r="G53" s="6"/>
      <c r="H53" s="15">
        <f t="shared" ref="H53:Q53" si="19">SUM(H47:H52)</f>
        <v>15</v>
      </c>
      <c r="I53" s="15">
        <f t="shared" si="19"/>
        <v>15</v>
      </c>
      <c r="J53" s="15">
        <f t="shared" si="19"/>
        <v>0</v>
      </c>
      <c r="K53" s="15">
        <f t="shared" si="19"/>
        <v>0</v>
      </c>
      <c r="L53" s="15">
        <f t="shared" si="19"/>
        <v>0</v>
      </c>
      <c r="M53" s="13">
        <f t="shared" si="19"/>
        <v>22</v>
      </c>
      <c r="N53" s="13">
        <f t="shared" si="19"/>
        <v>442</v>
      </c>
      <c r="O53" s="13">
        <f t="shared" si="19"/>
        <v>308</v>
      </c>
      <c r="P53" s="13">
        <f t="shared" si="19"/>
        <v>750</v>
      </c>
      <c r="Q53" s="14">
        <f t="shared" si="19"/>
        <v>30</v>
      </c>
      <c r="R53" s="13"/>
      <c r="S53" s="13"/>
    </row>
    <row r="54" spans="1:19" ht="15.75" customHeight="1" x14ac:dyDescent="0.25">
      <c r="A54" s="176"/>
      <c r="B54" s="165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36"/>
      <c r="S54" s="53"/>
    </row>
    <row r="55" spans="1:19" ht="15.75" customHeight="1" x14ac:dyDescent="0.25">
      <c r="A55" s="176"/>
      <c r="B55" s="164" t="s">
        <v>4</v>
      </c>
      <c r="C55" s="164" t="s">
        <v>5</v>
      </c>
      <c r="D55" s="164" t="s">
        <v>78</v>
      </c>
      <c r="E55" s="174" t="s">
        <v>79</v>
      </c>
      <c r="F55" s="177" t="s">
        <v>8</v>
      </c>
      <c r="G55" s="178" t="s">
        <v>9</v>
      </c>
      <c r="H55" s="166" t="s">
        <v>10</v>
      </c>
      <c r="I55" s="152"/>
      <c r="J55" s="152"/>
      <c r="K55" s="152"/>
      <c r="L55" s="136"/>
      <c r="M55" s="167" t="s">
        <v>11</v>
      </c>
      <c r="N55" s="2" t="s">
        <v>12</v>
      </c>
      <c r="O55" s="2" t="s">
        <v>13</v>
      </c>
      <c r="P55" s="2" t="s">
        <v>14</v>
      </c>
      <c r="Q55" s="162" t="s">
        <v>15</v>
      </c>
      <c r="R55" s="163" t="s">
        <v>80</v>
      </c>
      <c r="S55" s="168" t="s">
        <v>81</v>
      </c>
    </row>
    <row r="56" spans="1:19" ht="15.75" customHeight="1" x14ac:dyDescent="0.25">
      <c r="A56" s="176"/>
      <c r="B56" s="136"/>
      <c r="C56" s="136"/>
      <c r="D56" s="136"/>
      <c r="E56" s="136"/>
      <c r="F56" s="136"/>
      <c r="G56" s="136"/>
      <c r="H56" s="1" t="s">
        <v>18</v>
      </c>
      <c r="I56" s="3" t="s">
        <v>19</v>
      </c>
      <c r="J56" s="3" t="s">
        <v>20</v>
      </c>
      <c r="K56" s="3" t="s">
        <v>82</v>
      </c>
      <c r="L56" s="3" t="s">
        <v>83</v>
      </c>
      <c r="M56" s="136"/>
      <c r="N56" s="2" t="s">
        <v>24</v>
      </c>
      <c r="O56" s="2" t="s">
        <v>24</v>
      </c>
      <c r="P56" s="2" t="s">
        <v>24</v>
      </c>
      <c r="Q56" s="136"/>
      <c r="R56" s="136"/>
      <c r="S56" s="111"/>
    </row>
    <row r="57" spans="1:19" ht="15.75" customHeight="1" x14ac:dyDescent="0.25">
      <c r="A57" s="176"/>
      <c r="B57" s="173" t="s">
        <v>44</v>
      </c>
      <c r="C57" s="4">
        <v>1</v>
      </c>
      <c r="D57" s="11" t="s">
        <v>140</v>
      </c>
      <c r="E57" s="19" t="s">
        <v>142</v>
      </c>
      <c r="F57" s="19"/>
      <c r="G57" s="20" t="s">
        <v>29</v>
      </c>
      <c r="H57" s="21">
        <v>2</v>
      </c>
      <c r="I57" s="22">
        <v>3</v>
      </c>
      <c r="J57" s="22"/>
      <c r="K57" s="22"/>
      <c r="L57" s="56"/>
      <c r="M57" s="22">
        <v>4</v>
      </c>
      <c r="N57" s="7">
        <f t="shared" ref="N57:N62" si="20">SUM(H57:L57)*14+M57</f>
        <v>74</v>
      </c>
      <c r="O57" s="8">
        <v>51</v>
      </c>
      <c r="P57" s="9">
        <f t="shared" ref="P57:P62" si="21">N57+O57</f>
        <v>125</v>
      </c>
      <c r="Q57" s="10">
        <f t="shared" ref="Q57:Q62" si="22">P57/25</f>
        <v>5</v>
      </c>
      <c r="R57" s="21" t="s">
        <v>35</v>
      </c>
      <c r="S57" s="11" t="s">
        <v>143</v>
      </c>
    </row>
    <row r="58" spans="1:19" ht="15.75" customHeight="1" x14ac:dyDescent="0.25">
      <c r="A58" s="176"/>
      <c r="B58" s="133"/>
      <c r="C58" s="4">
        <v>2</v>
      </c>
      <c r="D58" s="11" t="s">
        <v>144</v>
      </c>
      <c r="E58" s="19" t="s">
        <v>145</v>
      </c>
      <c r="F58" s="19"/>
      <c r="G58" s="20" t="s">
        <v>29</v>
      </c>
      <c r="H58" s="5">
        <v>2</v>
      </c>
      <c r="I58" s="5">
        <v>3</v>
      </c>
      <c r="J58" s="5"/>
      <c r="K58" s="5"/>
      <c r="L58" s="6"/>
      <c r="M58" s="22">
        <v>4</v>
      </c>
      <c r="N58" s="7">
        <f t="shared" si="20"/>
        <v>74</v>
      </c>
      <c r="O58" s="8">
        <v>51</v>
      </c>
      <c r="P58" s="9">
        <f t="shared" si="21"/>
        <v>125</v>
      </c>
      <c r="Q58" s="10">
        <f t="shared" si="22"/>
        <v>5</v>
      </c>
      <c r="R58" s="21" t="s">
        <v>35</v>
      </c>
      <c r="S58" s="48"/>
    </row>
    <row r="59" spans="1:19" ht="15.75" customHeight="1" x14ac:dyDescent="0.25">
      <c r="A59" s="176"/>
      <c r="B59" s="133"/>
      <c r="C59" s="4">
        <v>3</v>
      </c>
      <c r="D59" s="11" t="s">
        <v>146</v>
      </c>
      <c r="E59" s="19" t="s">
        <v>147</v>
      </c>
      <c r="F59" s="19"/>
      <c r="G59" s="20" t="s">
        <v>29</v>
      </c>
      <c r="H59" s="5">
        <v>3</v>
      </c>
      <c r="I59" s="5">
        <v>3</v>
      </c>
      <c r="J59" s="5"/>
      <c r="K59" s="5"/>
      <c r="L59" s="6"/>
      <c r="M59" s="22">
        <v>4</v>
      </c>
      <c r="N59" s="7">
        <f t="shared" si="20"/>
        <v>88</v>
      </c>
      <c r="O59" s="8">
        <v>62</v>
      </c>
      <c r="P59" s="9">
        <f t="shared" si="21"/>
        <v>150</v>
      </c>
      <c r="Q59" s="10">
        <f t="shared" si="22"/>
        <v>6</v>
      </c>
      <c r="R59" s="21" t="s">
        <v>35</v>
      </c>
      <c r="S59" s="48"/>
    </row>
    <row r="60" spans="1:19" ht="15.75" customHeight="1" x14ac:dyDescent="0.25">
      <c r="A60" s="176"/>
      <c r="B60" s="133"/>
      <c r="C60" s="4">
        <v>4</v>
      </c>
      <c r="D60" s="11" t="s">
        <v>148</v>
      </c>
      <c r="E60" s="19" t="s">
        <v>149</v>
      </c>
      <c r="F60" s="19"/>
      <c r="G60" s="20" t="s">
        <v>29</v>
      </c>
      <c r="H60" s="5">
        <v>4</v>
      </c>
      <c r="I60" s="5"/>
      <c r="J60" s="5"/>
      <c r="K60" s="5"/>
      <c r="L60" s="6"/>
      <c r="M60" s="22">
        <v>2</v>
      </c>
      <c r="N60" s="7">
        <f t="shared" si="20"/>
        <v>58</v>
      </c>
      <c r="O60" s="8">
        <v>67</v>
      </c>
      <c r="P60" s="9">
        <f t="shared" si="21"/>
        <v>125</v>
      </c>
      <c r="Q60" s="10">
        <f t="shared" si="22"/>
        <v>5</v>
      </c>
      <c r="R60" s="21" t="s">
        <v>35</v>
      </c>
      <c r="S60" s="48"/>
    </row>
    <row r="61" spans="1:19" ht="15.75" customHeight="1" x14ac:dyDescent="0.25">
      <c r="A61" s="176"/>
      <c r="B61" s="133"/>
      <c r="C61" s="4">
        <v>5</v>
      </c>
      <c r="D61" s="11" t="s">
        <v>150</v>
      </c>
      <c r="E61" s="19" t="s">
        <v>151</v>
      </c>
      <c r="F61" s="19"/>
      <c r="G61" s="20" t="s">
        <v>29</v>
      </c>
      <c r="H61" s="5">
        <v>2</v>
      </c>
      <c r="I61" s="5">
        <v>3</v>
      </c>
      <c r="J61" s="5"/>
      <c r="K61" s="5"/>
      <c r="L61" s="6"/>
      <c r="M61" s="22">
        <v>4</v>
      </c>
      <c r="N61" s="7">
        <f t="shared" si="20"/>
        <v>74</v>
      </c>
      <c r="O61" s="8">
        <v>51</v>
      </c>
      <c r="P61" s="9">
        <f t="shared" si="21"/>
        <v>125</v>
      </c>
      <c r="Q61" s="10">
        <f t="shared" si="22"/>
        <v>5</v>
      </c>
      <c r="R61" s="26" t="s">
        <v>62</v>
      </c>
      <c r="S61" s="48"/>
    </row>
    <row r="62" spans="1:19" ht="15.75" customHeight="1" x14ac:dyDescent="0.25">
      <c r="A62" s="176"/>
      <c r="B62" s="133"/>
      <c r="C62" s="4">
        <v>6</v>
      </c>
      <c r="D62" s="11" t="s">
        <v>152</v>
      </c>
      <c r="E62" s="19" t="s">
        <v>153</v>
      </c>
      <c r="F62" s="19"/>
      <c r="G62" s="20" t="s">
        <v>29</v>
      </c>
      <c r="H62" s="5">
        <v>3</v>
      </c>
      <c r="I62" s="5"/>
      <c r="J62" s="5"/>
      <c r="K62" s="5"/>
      <c r="L62" s="6"/>
      <c r="M62" s="5">
        <v>2</v>
      </c>
      <c r="N62" s="7">
        <f t="shared" si="20"/>
        <v>44</v>
      </c>
      <c r="O62" s="8">
        <v>56</v>
      </c>
      <c r="P62" s="9">
        <f t="shared" si="21"/>
        <v>100</v>
      </c>
      <c r="Q62" s="10">
        <f t="shared" si="22"/>
        <v>4</v>
      </c>
      <c r="R62" s="26" t="s">
        <v>62</v>
      </c>
      <c r="S62" s="48"/>
    </row>
    <row r="63" spans="1:19" ht="15.75" customHeight="1" x14ac:dyDescent="0.25">
      <c r="A63" s="176"/>
      <c r="B63" s="136"/>
      <c r="C63" s="6"/>
      <c r="D63" s="11"/>
      <c r="E63" s="19"/>
      <c r="F63" s="17"/>
      <c r="G63" s="6"/>
      <c r="H63" s="15">
        <f t="shared" ref="H63:Q63" si="23">SUM(H57:H62)</f>
        <v>16</v>
      </c>
      <c r="I63" s="15">
        <f t="shared" si="23"/>
        <v>12</v>
      </c>
      <c r="J63" s="15">
        <f t="shared" si="23"/>
        <v>0</v>
      </c>
      <c r="K63" s="15">
        <f t="shared" si="23"/>
        <v>0</v>
      </c>
      <c r="L63" s="15">
        <f t="shared" si="23"/>
        <v>0</v>
      </c>
      <c r="M63" s="13">
        <f t="shared" si="23"/>
        <v>20</v>
      </c>
      <c r="N63" s="13">
        <f t="shared" si="23"/>
        <v>412</v>
      </c>
      <c r="O63" s="13">
        <f t="shared" si="23"/>
        <v>338</v>
      </c>
      <c r="P63" s="13">
        <f t="shared" si="23"/>
        <v>750</v>
      </c>
      <c r="Q63" s="14">
        <f t="shared" si="23"/>
        <v>30</v>
      </c>
      <c r="R63" s="15"/>
      <c r="S63" s="52"/>
    </row>
    <row r="64" spans="1:19" ht="15.75" customHeight="1" x14ac:dyDescent="0.25">
      <c r="A64" s="172"/>
      <c r="B64" s="165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36"/>
      <c r="S64" s="28"/>
    </row>
    <row r="65" spans="1:19" ht="15.75" customHeight="1" x14ac:dyDescent="0.25">
      <c r="A65" s="171" t="s">
        <v>3</v>
      </c>
      <c r="B65" s="164" t="s">
        <v>4</v>
      </c>
      <c r="C65" s="164" t="s">
        <v>5</v>
      </c>
      <c r="D65" s="164" t="s">
        <v>78</v>
      </c>
      <c r="E65" s="174" t="s">
        <v>79</v>
      </c>
      <c r="F65" s="177" t="s">
        <v>8</v>
      </c>
      <c r="G65" s="178" t="s">
        <v>9</v>
      </c>
      <c r="H65" s="166" t="s">
        <v>10</v>
      </c>
      <c r="I65" s="152"/>
      <c r="J65" s="152"/>
      <c r="K65" s="152"/>
      <c r="L65" s="136"/>
      <c r="M65" s="167" t="s">
        <v>11</v>
      </c>
      <c r="N65" s="2" t="s">
        <v>12</v>
      </c>
      <c r="O65" s="2" t="s">
        <v>13</v>
      </c>
      <c r="P65" s="2" t="s">
        <v>14</v>
      </c>
      <c r="Q65" s="162" t="s">
        <v>15</v>
      </c>
      <c r="R65" s="163" t="s">
        <v>80</v>
      </c>
      <c r="S65" s="168" t="s">
        <v>81</v>
      </c>
    </row>
    <row r="66" spans="1:19" ht="15.75" customHeight="1" x14ac:dyDescent="0.25">
      <c r="A66" s="172"/>
      <c r="B66" s="136"/>
      <c r="C66" s="136"/>
      <c r="D66" s="136"/>
      <c r="E66" s="136"/>
      <c r="F66" s="136"/>
      <c r="G66" s="136"/>
      <c r="H66" s="1" t="s">
        <v>18</v>
      </c>
      <c r="I66" s="3" t="s">
        <v>19</v>
      </c>
      <c r="J66" s="3" t="s">
        <v>20</v>
      </c>
      <c r="K66" s="3" t="s">
        <v>82</v>
      </c>
      <c r="L66" s="3" t="s">
        <v>83</v>
      </c>
      <c r="M66" s="136"/>
      <c r="N66" s="2" t="s">
        <v>24</v>
      </c>
      <c r="O66" s="2" t="s">
        <v>24</v>
      </c>
      <c r="P66" s="2" t="s">
        <v>24</v>
      </c>
      <c r="Q66" s="136"/>
      <c r="R66" s="136"/>
      <c r="S66" s="111"/>
    </row>
    <row r="67" spans="1:19" ht="15.75" customHeight="1" x14ac:dyDescent="0.25">
      <c r="A67" s="175" t="s">
        <v>45</v>
      </c>
      <c r="B67" s="173" t="s">
        <v>46</v>
      </c>
      <c r="C67" s="4">
        <v>1</v>
      </c>
      <c r="D67" s="11" t="s">
        <v>152</v>
      </c>
      <c r="E67" s="19" t="s">
        <v>154</v>
      </c>
      <c r="F67" s="19"/>
      <c r="G67" s="20" t="s">
        <v>29</v>
      </c>
      <c r="H67" s="21">
        <v>4</v>
      </c>
      <c r="I67" s="22">
        <v>4</v>
      </c>
      <c r="J67" s="22"/>
      <c r="K67" s="22"/>
      <c r="L67" s="22"/>
      <c r="M67" s="8">
        <v>4</v>
      </c>
      <c r="N67" s="7">
        <f t="shared" ref="N67:N72" si="24">SUM(H67:L67)*14+M67</f>
        <v>116</v>
      </c>
      <c r="O67" s="8">
        <v>84</v>
      </c>
      <c r="P67" s="9">
        <f t="shared" ref="P67:P72" si="25">N67+O67</f>
        <v>200</v>
      </c>
      <c r="Q67" s="10">
        <f t="shared" ref="Q67:Q72" si="26">P67/25</f>
        <v>8</v>
      </c>
      <c r="R67" s="21" t="s">
        <v>35</v>
      </c>
      <c r="S67" s="11" t="s">
        <v>155</v>
      </c>
    </row>
    <row r="68" spans="1:19" ht="15.75" customHeight="1" x14ac:dyDescent="0.25">
      <c r="A68" s="176"/>
      <c r="B68" s="133"/>
      <c r="C68" s="4">
        <v>2</v>
      </c>
      <c r="D68" s="11" t="s">
        <v>156</v>
      </c>
      <c r="E68" s="19" t="s">
        <v>157</v>
      </c>
      <c r="F68" s="19"/>
      <c r="G68" s="20" t="s">
        <v>29</v>
      </c>
      <c r="H68" s="5">
        <v>2</v>
      </c>
      <c r="I68" s="5">
        <v>3</v>
      </c>
      <c r="J68" s="5"/>
      <c r="K68" s="5"/>
      <c r="L68" s="5"/>
      <c r="M68" s="8">
        <v>4</v>
      </c>
      <c r="N68" s="7">
        <f t="shared" si="24"/>
        <v>74</v>
      </c>
      <c r="O68" s="8">
        <v>51</v>
      </c>
      <c r="P68" s="9">
        <f t="shared" si="25"/>
        <v>125</v>
      </c>
      <c r="Q68" s="10">
        <f t="shared" si="26"/>
        <v>5</v>
      </c>
      <c r="R68" s="26" t="s">
        <v>35</v>
      </c>
      <c r="S68" s="11" t="s">
        <v>158</v>
      </c>
    </row>
    <row r="69" spans="1:19" ht="15.75" customHeight="1" x14ac:dyDescent="0.25">
      <c r="A69" s="176"/>
      <c r="B69" s="133"/>
      <c r="C69" s="4">
        <v>3</v>
      </c>
      <c r="D69" s="11" t="s">
        <v>159</v>
      </c>
      <c r="E69" s="19" t="s">
        <v>160</v>
      </c>
      <c r="F69" s="19"/>
      <c r="G69" s="20" t="s">
        <v>29</v>
      </c>
      <c r="H69" s="5">
        <v>2</v>
      </c>
      <c r="I69" s="5">
        <v>3</v>
      </c>
      <c r="J69" s="5"/>
      <c r="K69" s="5"/>
      <c r="L69" s="5"/>
      <c r="M69" s="8">
        <v>4</v>
      </c>
      <c r="N69" s="7">
        <f t="shared" si="24"/>
        <v>74</v>
      </c>
      <c r="O69" s="8">
        <v>51</v>
      </c>
      <c r="P69" s="9">
        <f t="shared" si="25"/>
        <v>125</v>
      </c>
      <c r="Q69" s="10">
        <f t="shared" si="26"/>
        <v>5</v>
      </c>
      <c r="R69" s="26" t="s">
        <v>35</v>
      </c>
      <c r="S69" s="48"/>
    </row>
    <row r="70" spans="1:19" ht="15.75" customHeight="1" x14ac:dyDescent="0.25">
      <c r="A70" s="176"/>
      <c r="B70" s="133"/>
      <c r="C70" s="4">
        <v>4</v>
      </c>
      <c r="D70" s="11" t="s">
        <v>161</v>
      </c>
      <c r="E70" s="19" t="s">
        <v>162</v>
      </c>
      <c r="F70" s="19"/>
      <c r="G70" s="20" t="s">
        <v>29</v>
      </c>
      <c r="H70" s="5">
        <v>3</v>
      </c>
      <c r="I70" s="5"/>
      <c r="J70" s="5"/>
      <c r="K70" s="5"/>
      <c r="L70" s="5"/>
      <c r="M70" s="27">
        <v>2</v>
      </c>
      <c r="N70" s="7">
        <f t="shared" si="24"/>
        <v>44</v>
      </c>
      <c r="O70" s="8">
        <v>56</v>
      </c>
      <c r="P70" s="9">
        <f t="shared" si="25"/>
        <v>100</v>
      </c>
      <c r="Q70" s="10">
        <f t="shared" si="26"/>
        <v>4</v>
      </c>
      <c r="R70" s="26" t="s">
        <v>62</v>
      </c>
      <c r="S70" s="48"/>
    </row>
    <row r="71" spans="1:19" ht="15.75" customHeight="1" x14ac:dyDescent="0.25">
      <c r="A71" s="176"/>
      <c r="B71" s="133"/>
      <c r="C71" s="4">
        <v>5</v>
      </c>
      <c r="D71" s="11" t="s">
        <v>163</v>
      </c>
      <c r="E71" s="19" t="s">
        <v>164</v>
      </c>
      <c r="F71" s="19"/>
      <c r="G71" s="20" t="s">
        <v>29</v>
      </c>
      <c r="H71" s="5">
        <v>3</v>
      </c>
      <c r="I71" s="5"/>
      <c r="J71" s="5"/>
      <c r="K71" s="5"/>
      <c r="L71" s="5"/>
      <c r="M71" s="27">
        <v>2</v>
      </c>
      <c r="N71" s="7">
        <f t="shared" si="24"/>
        <v>44</v>
      </c>
      <c r="O71" s="8">
        <v>56</v>
      </c>
      <c r="P71" s="9">
        <f t="shared" si="25"/>
        <v>100</v>
      </c>
      <c r="Q71" s="10">
        <f t="shared" si="26"/>
        <v>4</v>
      </c>
      <c r="R71" s="26" t="s">
        <v>62</v>
      </c>
      <c r="S71" s="48"/>
    </row>
    <row r="72" spans="1:19" ht="15.75" customHeight="1" x14ac:dyDescent="0.25">
      <c r="A72" s="176"/>
      <c r="B72" s="133"/>
      <c r="C72" s="4">
        <v>6</v>
      </c>
      <c r="D72" s="11" t="s">
        <v>165</v>
      </c>
      <c r="E72" s="19" t="s">
        <v>166</v>
      </c>
      <c r="F72" s="19"/>
      <c r="G72" s="20" t="s">
        <v>29</v>
      </c>
      <c r="H72" s="5">
        <v>2</v>
      </c>
      <c r="I72" s="5"/>
      <c r="J72" s="5"/>
      <c r="K72" s="5"/>
      <c r="L72" s="5">
        <v>2</v>
      </c>
      <c r="M72" s="27">
        <v>2</v>
      </c>
      <c r="N72" s="7">
        <f t="shared" si="24"/>
        <v>58</v>
      </c>
      <c r="O72" s="8">
        <v>42</v>
      </c>
      <c r="P72" s="9">
        <f t="shared" si="25"/>
        <v>100</v>
      </c>
      <c r="Q72" s="10">
        <f t="shared" si="26"/>
        <v>4</v>
      </c>
      <c r="R72" s="26" t="s">
        <v>62</v>
      </c>
      <c r="S72" s="48"/>
    </row>
    <row r="73" spans="1:19" ht="15.75" customHeight="1" x14ac:dyDescent="0.25">
      <c r="A73" s="176"/>
      <c r="B73" s="136"/>
      <c r="C73" s="6"/>
      <c r="D73" s="11"/>
      <c r="E73" s="19"/>
      <c r="F73" s="17"/>
      <c r="G73" s="6"/>
      <c r="H73" s="15">
        <f t="shared" ref="H73:Q73" si="27">SUM(H67:H72)</f>
        <v>16</v>
      </c>
      <c r="I73" s="15">
        <f t="shared" si="27"/>
        <v>10</v>
      </c>
      <c r="J73" s="15">
        <f t="shared" si="27"/>
        <v>0</v>
      </c>
      <c r="K73" s="15">
        <f t="shared" si="27"/>
        <v>0</v>
      </c>
      <c r="L73" s="15">
        <f t="shared" si="27"/>
        <v>2</v>
      </c>
      <c r="M73" s="13">
        <f t="shared" si="27"/>
        <v>18</v>
      </c>
      <c r="N73" s="13">
        <f t="shared" si="27"/>
        <v>410</v>
      </c>
      <c r="O73" s="13">
        <f t="shared" si="27"/>
        <v>340</v>
      </c>
      <c r="P73" s="13">
        <f t="shared" si="27"/>
        <v>750</v>
      </c>
      <c r="Q73" s="30">
        <f t="shared" si="27"/>
        <v>30</v>
      </c>
      <c r="R73" s="15"/>
      <c r="S73" s="52"/>
    </row>
    <row r="74" spans="1:19" ht="15.75" customHeight="1" x14ac:dyDescent="0.25">
      <c r="A74" s="176"/>
      <c r="B74" s="165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36"/>
      <c r="S74" s="53"/>
    </row>
    <row r="75" spans="1:19" ht="15.75" customHeight="1" x14ac:dyDescent="0.25">
      <c r="A75" s="176"/>
      <c r="B75" s="164" t="s">
        <v>4</v>
      </c>
      <c r="C75" s="164" t="s">
        <v>5</v>
      </c>
      <c r="D75" s="164" t="s">
        <v>78</v>
      </c>
      <c r="E75" s="174" t="s">
        <v>79</v>
      </c>
      <c r="F75" s="177" t="s">
        <v>8</v>
      </c>
      <c r="G75" s="178" t="s">
        <v>9</v>
      </c>
      <c r="H75" s="166" t="s">
        <v>10</v>
      </c>
      <c r="I75" s="152"/>
      <c r="J75" s="152"/>
      <c r="K75" s="152"/>
      <c r="L75" s="136"/>
      <c r="M75" s="167" t="s">
        <v>11</v>
      </c>
      <c r="N75" s="2" t="s">
        <v>12</v>
      </c>
      <c r="O75" s="2" t="s">
        <v>13</v>
      </c>
      <c r="P75" s="2" t="s">
        <v>14</v>
      </c>
      <c r="Q75" s="162" t="s">
        <v>15</v>
      </c>
      <c r="R75" s="163" t="s">
        <v>80</v>
      </c>
      <c r="S75" s="168" t="s">
        <v>81</v>
      </c>
    </row>
    <row r="76" spans="1:19" ht="15.75" customHeight="1" x14ac:dyDescent="0.25">
      <c r="A76" s="176"/>
      <c r="B76" s="136"/>
      <c r="C76" s="136"/>
      <c r="D76" s="136"/>
      <c r="E76" s="136"/>
      <c r="F76" s="136"/>
      <c r="G76" s="136"/>
      <c r="H76" s="1" t="s">
        <v>18</v>
      </c>
      <c r="I76" s="3" t="s">
        <v>19</v>
      </c>
      <c r="J76" s="3"/>
      <c r="K76" s="3" t="s">
        <v>82</v>
      </c>
      <c r="L76" s="3" t="s">
        <v>83</v>
      </c>
      <c r="M76" s="136"/>
      <c r="N76" s="2" t="s">
        <v>24</v>
      </c>
      <c r="O76" s="2" t="s">
        <v>24</v>
      </c>
      <c r="P76" s="2" t="s">
        <v>24</v>
      </c>
      <c r="Q76" s="136"/>
      <c r="R76" s="136"/>
      <c r="S76" s="111"/>
    </row>
    <row r="77" spans="1:19" ht="15.75" customHeight="1" x14ac:dyDescent="0.25">
      <c r="A77" s="176"/>
      <c r="B77" s="173" t="s">
        <v>47</v>
      </c>
      <c r="C77" s="4">
        <v>1</v>
      </c>
      <c r="D77" s="11" t="s">
        <v>165</v>
      </c>
      <c r="E77" s="19" t="s">
        <v>167</v>
      </c>
      <c r="F77" s="19"/>
      <c r="G77" s="20" t="s">
        <v>29</v>
      </c>
      <c r="H77" s="21">
        <v>2</v>
      </c>
      <c r="I77" s="22">
        <v>2</v>
      </c>
      <c r="J77" s="22"/>
      <c r="K77" s="22"/>
      <c r="L77" s="22"/>
      <c r="M77" s="8">
        <v>4</v>
      </c>
      <c r="N77" s="7">
        <f t="shared" ref="N77:N82" si="28">SUM(H77:L77)*14+M77</f>
        <v>60</v>
      </c>
      <c r="O77" s="8">
        <v>40</v>
      </c>
      <c r="P77" s="9">
        <f t="shared" ref="P77:P82" si="29">N77+O77</f>
        <v>100</v>
      </c>
      <c r="Q77" s="10">
        <f t="shared" ref="Q77:Q82" si="30">P77/25</f>
        <v>4</v>
      </c>
      <c r="R77" s="21" t="s">
        <v>35</v>
      </c>
      <c r="S77" s="48"/>
    </row>
    <row r="78" spans="1:19" ht="15.75" customHeight="1" x14ac:dyDescent="0.25">
      <c r="A78" s="176"/>
      <c r="B78" s="133"/>
      <c r="C78" s="4">
        <v>2</v>
      </c>
      <c r="D78" s="11" t="s">
        <v>168</v>
      </c>
      <c r="E78" s="19" t="s">
        <v>169</v>
      </c>
      <c r="F78" s="19"/>
      <c r="G78" s="20" t="s">
        <v>29</v>
      </c>
      <c r="H78" s="5">
        <v>3</v>
      </c>
      <c r="I78" s="5"/>
      <c r="J78" s="5"/>
      <c r="K78" s="5"/>
      <c r="L78" s="5"/>
      <c r="M78" s="27">
        <v>2</v>
      </c>
      <c r="N78" s="7">
        <f t="shared" si="28"/>
        <v>44</v>
      </c>
      <c r="O78" s="8">
        <v>56</v>
      </c>
      <c r="P78" s="9">
        <f t="shared" si="29"/>
        <v>100</v>
      </c>
      <c r="Q78" s="10">
        <f t="shared" si="30"/>
        <v>4</v>
      </c>
      <c r="R78" s="26" t="s">
        <v>35</v>
      </c>
      <c r="S78" s="24"/>
    </row>
    <row r="79" spans="1:19" ht="15.75" customHeight="1" x14ac:dyDescent="0.25">
      <c r="A79" s="176"/>
      <c r="B79" s="133"/>
      <c r="C79" s="4">
        <v>3</v>
      </c>
      <c r="D79" s="11" t="s">
        <v>170</v>
      </c>
      <c r="E79" s="19" t="s">
        <v>171</v>
      </c>
      <c r="F79" s="19"/>
      <c r="G79" s="20" t="s">
        <v>29</v>
      </c>
      <c r="H79" s="5">
        <v>3</v>
      </c>
      <c r="I79" s="5"/>
      <c r="J79" s="5"/>
      <c r="K79" s="5"/>
      <c r="L79" s="5"/>
      <c r="M79" s="27">
        <v>2</v>
      </c>
      <c r="N79" s="7">
        <f t="shared" si="28"/>
        <v>44</v>
      </c>
      <c r="O79" s="8">
        <v>56</v>
      </c>
      <c r="P79" s="9">
        <f t="shared" si="29"/>
        <v>100</v>
      </c>
      <c r="Q79" s="10">
        <f t="shared" si="30"/>
        <v>4</v>
      </c>
      <c r="R79" s="26" t="s">
        <v>35</v>
      </c>
      <c r="S79" s="48"/>
    </row>
    <row r="80" spans="1:19" ht="15.75" customHeight="1" x14ac:dyDescent="0.25">
      <c r="A80" s="176"/>
      <c r="B80" s="133"/>
      <c r="C80" s="4">
        <v>4</v>
      </c>
      <c r="D80" s="11" t="s">
        <v>172</v>
      </c>
      <c r="E80" s="19" t="s">
        <v>173</v>
      </c>
      <c r="F80" s="19"/>
      <c r="G80" s="20" t="s">
        <v>29</v>
      </c>
      <c r="H80" s="5">
        <v>2</v>
      </c>
      <c r="I80" s="5">
        <v>3</v>
      </c>
      <c r="J80" s="5"/>
      <c r="K80" s="5"/>
      <c r="L80" s="5"/>
      <c r="M80" s="27">
        <v>4</v>
      </c>
      <c r="N80" s="7">
        <f t="shared" si="28"/>
        <v>74</v>
      </c>
      <c r="O80" s="8">
        <v>51</v>
      </c>
      <c r="P80" s="9">
        <f t="shared" si="29"/>
        <v>125</v>
      </c>
      <c r="Q80" s="10">
        <f t="shared" si="30"/>
        <v>5</v>
      </c>
      <c r="R80" s="26" t="s">
        <v>62</v>
      </c>
      <c r="S80" s="48"/>
    </row>
    <row r="81" spans="1:19" ht="15.75" customHeight="1" x14ac:dyDescent="0.25">
      <c r="A81" s="176"/>
      <c r="B81" s="133"/>
      <c r="C81" s="12">
        <v>5</v>
      </c>
      <c r="D81" s="11" t="s">
        <v>174</v>
      </c>
      <c r="E81" s="19" t="s">
        <v>175</v>
      </c>
      <c r="F81" s="19"/>
      <c r="G81" s="20" t="s">
        <v>29</v>
      </c>
      <c r="H81" s="5">
        <v>2</v>
      </c>
      <c r="I81" s="5">
        <v>3</v>
      </c>
      <c r="J81" s="5"/>
      <c r="K81" s="5"/>
      <c r="L81" s="5"/>
      <c r="M81" s="27">
        <v>4</v>
      </c>
      <c r="N81" s="7">
        <f t="shared" si="28"/>
        <v>74</v>
      </c>
      <c r="O81" s="8">
        <v>51</v>
      </c>
      <c r="P81" s="9">
        <f t="shared" si="29"/>
        <v>125</v>
      </c>
      <c r="Q81" s="10">
        <f t="shared" si="30"/>
        <v>5</v>
      </c>
      <c r="R81" s="26" t="s">
        <v>62</v>
      </c>
      <c r="S81" s="48"/>
    </row>
    <row r="82" spans="1:19" ht="15.75" customHeight="1" x14ac:dyDescent="0.25">
      <c r="A82" s="176"/>
      <c r="B82" s="133"/>
      <c r="C82" s="5">
        <v>6</v>
      </c>
      <c r="D82" s="11" t="s">
        <v>176</v>
      </c>
      <c r="E82" s="19" t="s">
        <v>177</v>
      </c>
      <c r="F82" s="19"/>
      <c r="G82" s="20" t="s">
        <v>29</v>
      </c>
      <c r="H82" s="48">
        <v>4</v>
      </c>
      <c r="I82" s="48">
        <v>4</v>
      </c>
      <c r="J82" s="48"/>
      <c r="K82" s="48"/>
      <c r="L82" s="48"/>
      <c r="M82" s="27">
        <v>4</v>
      </c>
      <c r="N82" s="7">
        <f t="shared" si="28"/>
        <v>116</v>
      </c>
      <c r="O82" s="8">
        <v>84</v>
      </c>
      <c r="P82" s="9">
        <f t="shared" si="29"/>
        <v>200</v>
      </c>
      <c r="Q82" s="10">
        <f t="shared" si="30"/>
        <v>8</v>
      </c>
      <c r="R82" s="26" t="s">
        <v>35</v>
      </c>
      <c r="S82" s="48"/>
    </row>
    <row r="83" spans="1:19" ht="15.75" customHeight="1" x14ac:dyDescent="0.25">
      <c r="A83" s="172"/>
      <c r="B83" s="136"/>
      <c r="C83" s="31"/>
      <c r="D83" s="31"/>
      <c r="E83" s="31"/>
      <c r="F83" s="31"/>
      <c r="G83" s="6"/>
      <c r="H83" s="15">
        <f t="shared" ref="H83:Q83" si="31">SUM(H77:H82)</f>
        <v>16</v>
      </c>
      <c r="I83" s="15">
        <f t="shared" si="31"/>
        <v>12</v>
      </c>
      <c r="J83" s="15">
        <f t="shared" si="31"/>
        <v>0</v>
      </c>
      <c r="K83" s="15">
        <f t="shared" si="31"/>
        <v>0</v>
      </c>
      <c r="L83" s="15">
        <f t="shared" si="31"/>
        <v>0</v>
      </c>
      <c r="M83" s="13">
        <f t="shared" si="31"/>
        <v>20</v>
      </c>
      <c r="N83" s="13">
        <f t="shared" si="31"/>
        <v>412</v>
      </c>
      <c r="O83" s="13">
        <f t="shared" si="31"/>
        <v>338</v>
      </c>
      <c r="P83" s="13">
        <f t="shared" si="31"/>
        <v>750</v>
      </c>
      <c r="Q83" s="30">
        <f t="shared" si="31"/>
        <v>30</v>
      </c>
      <c r="R83" s="32"/>
      <c r="S83" s="52"/>
    </row>
    <row r="84" spans="1:19" ht="15.75" customHeight="1" x14ac:dyDescent="0.25">
      <c r="A84" s="57"/>
      <c r="B84" s="195"/>
      <c r="C84" s="152"/>
      <c r="D84" s="152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36"/>
    </row>
    <row r="85" spans="1:19" ht="15.75" customHeight="1" x14ac:dyDescent="0.25">
      <c r="A85" s="171" t="s">
        <v>3</v>
      </c>
      <c r="B85" s="164" t="s">
        <v>4</v>
      </c>
      <c r="C85" s="164" t="s">
        <v>5</v>
      </c>
      <c r="D85" s="164" t="s">
        <v>78</v>
      </c>
      <c r="E85" s="174" t="s">
        <v>79</v>
      </c>
      <c r="F85" s="177" t="s">
        <v>8</v>
      </c>
      <c r="G85" s="178" t="s">
        <v>9</v>
      </c>
      <c r="H85" s="166" t="s">
        <v>10</v>
      </c>
      <c r="I85" s="152"/>
      <c r="J85" s="152"/>
      <c r="K85" s="152"/>
      <c r="L85" s="136"/>
      <c r="M85" s="167" t="s">
        <v>11</v>
      </c>
      <c r="N85" s="2" t="s">
        <v>12</v>
      </c>
      <c r="O85" s="2" t="s">
        <v>13</v>
      </c>
      <c r="P85" s="2" t="s">
        <v>14</v>
      </c>
      <c r="Q85" s="162" t="s">
        <v>15</v>
      </c>
      <c r="R85" s="163" t="s">
        <v>80</v>
      </c>
      <c r="S85" s="168" t="s">
        <v>81</v>
      </c>
    </row>
    <row r="86" spans="1:19" ht="15.75" customHeight="1" x14ac:dyDescent="0.25">
      <c r="A86" s="172"/>
      <c r="B86" s="136"/>
      <c r="C86" s="136"/>
      <c r="D86" s="136"/>
      <c r="E86" s="136"/>
      <c r="F86" s="136"/>
      <c r="G86" s="136"/>
      <c r="H86" s="1" t="s">
        <v>18</v>
      </c>
      <c r="I86" s="3" t="s">
        <v>19</v>
      </c>
      <c r="J86" s="3" t="s">
        <v>20</v>
      </c>
      <c r="K86" s="3" t="s">
        <v>82</v>
      </c>
      <c r="L86" s="3" t="s">
        <v>83</v>
      </c>
      <c r="M86" s="136"/>
      <c r="N86" s="2" t="s">
        <v>24</v>
      </c>
      <c r="O86" s="2" t="s">
        <v>24</v>
      </c>
      <c r="P86" s="2" t="s">
        <v>24</v>
      </c>
      <c r="Q86" s="136"/>
      <c r="R86" s="136"/>
      <c r="S86" s="111"/>
    </row>
    <row r="87" spans="1:19" ht="15.75" customHeight="1" x14ac:dyDescent="0.25">
      <c r="A87" s="175" t="s">
        <v>178</v>
      </c>
      <c r="B87" s="173" t="s">
        <v>179</v>
      </c>
      <c r="C87" s="4">
        <v>1</v>
      </c>
      <c r="D87" s="11" t="s">
        <v>176</v>
      </c>
      <c r="E87" s="19" t="s">
        <v>180</v>
      </c>
      <c r="F87" s="19"/>
      <c r="G87" s="20" t="s">
        <v>29</v>
      </c>
      <c r="H87" s="5">
        <v>4</v>
      </c>
      <c r="I87" s="27"/>
      <c r="J87" s="5"/>
      <c r="K87" s="5"/>
      <c r="L87" s="27"/>
      <c r="M87" s="27">
        <v>2</v>
      </c>
      <c r="N87" s="7">
        <f t="shared" ref="N87:N91" si="32">SUM(H87:L87)*14+M87</f>
        <v>58</v>
      </c>
      <c r="O87" s="8">
        <v>67</v>
      </c>
      <c r="P87" s="9">
        <f t="shared" ref="P87:P91" si="33">N87+O87</f>
        <v>125</v>
      </c>
      <c r="Q87" s="10">
        <f t="shared" ref="Q87:Q91" si="34">P87/25</f>
        <v>5</v>
      </c>
      <c r="R87" s="16" t="s">
        <v>35</v>
      </c>
      <c r="S87" s="48"/>
    </row>
    <row r="88" spans="1:19" ht="15.75" customHeight="1" x14ac:dyDescent="0.25">
      <c r="A88" s="176"/>
      <c r="B88" s="133"/>
      <c r="C88" s="4">
        <v>2</v>
      </c>
      <c r="D88" s="11" t="s">
        <v>181</v>
      </c>
      <c r="E88" s="19" t="s">
        <v>182</v>
      </c>
      <c r="F88" s="19"/>
      <c r="G88" s="20" t="s">
        <v>29</v>
      </c>
      <c r="H88" s="5">
        <v>4</v>
      </c>
      <c r="I88" s="5"/>
      <c r="J88" s="5"/>
      <c r="K88" s="5"/>
      <c r="L88" s="5">
        <v>3</v>
      </c>
      <c r="M88" s="27">
        <v>4</v>
      </c>
      <c r="N88" s="7">
        <f t="shared" si="32"/>
        <v>102</v>
      </c>
      <c r="O88" s="8">
        <v>23</v>
      </c>
      <c r="P88" s="9">
        <f t="shared" si="33"/>
        <v>125</v>
      </c>
      <c r="Q88" s="10">
        <f t="shared" si="34"/>
        <v>5</v>
      </c>
      <c r="R88" s="16" t="s">
        <v>35</v>
      </c>
      <c r="S88" s="48"/>
    </row>
    <row r="89" spans="1:19" ht="15.75" customHeight="1" x14ac:dyDescent="0.25">
      <c r="A89" s="176"/>
      <c r="B89" s="133"/>
      <c r="C89" s="4">
        <v>3</v>
      </c>
      <c r="D89" s="11" t="s">
        <v>183</v>
      </c>
      <c r="E89" s="19" t="s">
        <v>184</v>
      </c>
      <c r="F89" s="19"/>
      <c r="G89" s="20" t="s">
        <v>29</v>
      </c>
      <c r="H89" s="5">
        <v>4</v>
      </c>
      <c r="I89" s="5"/>
      <c r="J89" s="5"/>
      <c r="K89" s="5"/>
      <c r="L89" s="5"/>
      <c r="M89" s="27">
        <v>2</v>
      </c>
      <c r="N89" s="7">
        <f t="shared" si="32"/>
        <v>58</v>
      </c>
      <c r="O89" s="8">
        <v>67</v>
      </c>
      <c r="P89" s="9">
        <f t="shared" si="33"/>
        <v>125</v>
      </c>
      <c r="Q89" s="10">
        <f t="shared" si="34"/>
        <v>5</v>
      </c>
      <c r="R89" s="16" t="s">
        <v>35</v>
      </c>
      <c r="S89" s="48"/>
    </row>
    <row r="90" spans="1:19" ht="15.75" customHeight="1" x14ac:dyDescent="0.25">
      <c r="A90" s="176"/>
      <c r="B90" s="133"/>
      <c r="C90" s="4">
        <v>4</v>
      </c>
      <c r="D90" s="11" t="s">
        <v>185</v>
      </c>
      <c r="E90" s="19" t="s">
        <v>186</v>
      </c>
      <c r="F90" s="19"/>
      <c r="G90" s="20" t="s">
        <v>29</v>
      </c>
      <c r="H90" s="5">
        <v>3</v>
      </c>
      <c r="I90" s="5"/>
      <c r="J90" s="5"/>
      <c r="K90" s="5"/>
      <c r="L90" s="5">
        <v>2</v>
      </c>
      <c r="M90" s="27">
        <v>4</v>
      </c>
      <c r="N90" s="7">
        <f t="shared" si="32"/>
        <v>74</v>
      </c>
      <c r="O90" s="8">
        <v>26</v>
      </c>
      <c r="P90" s="9">
        <f t="shared" si="33"/>
        <v>100</v>
      </c>
      <c r="Q90" s="10">
        <f t="shared" si="34"/>
        <v>4</v>
      </c>
      <c r="R90" s="16" t="s">
        <v>62</v>
      </c>
      <c r="S90" s="48"/>
    </row>
    <row r="91" spans="1:19" ht="15.75" customHeight="1" x14ac:dyDescent="0.25">
      <c r="A91" s="176"/>
      <c r="B91" s="133"/>
      <c r="C91" s="179">
        <v>5</v>
      </c>
      <c r="D91" s="11" t="s">
        <v>187</v>
      </c>
      <c r="E91" s="25" t="s">
        <v>188</v>
      </c>
      <c r="F91" s="25"/>
      <c r="G91" s="181" t="s">
        <v>29</v>
      </c>
      <c r="H91" s="179">
        <v>2</v>
      </c>
      <c r="I91" s="179">
        <v>2</v>
      </c>
      <c r="J91" s="5"/>
      <c r="K91" s="179"/>
      <c r="L91" s="179"/>
      <c r="M91" s="184">
        <v>2</v>
      </c>
      <c r="N91" s="182">
        <f t="shared" si="32"/>
        <v>58</v>
      </c>
      <c r="O91" s="183">
        <v>67</v>
      </c>
      <c r="P91" s="187">
        <f t="shared" si="33"/>
        <v>125</v>
      </c>
      <c r="Q91" s="188">
        <f t="shared" si="34"/>
        <v>5</v>
      </c>
      <c r="R91" s="189" t="s">
        <v>68</v>
      </c>
      <c r="S91" s="5"/>
    </row>
    <row r="92" spans="1:19" ht="15.75" customHeight="1" x14ac:dyDescent="0.25">
      <c r="A92" s="176"/>
      <c r="B92" s="133"/>
      <c r="C92" s="136"/>
      <c r="D92" s="11" t="s">
        <v>189</v>
      </c>
      <c r="E92" s="19" t="s">
        <v>190</v>
      </c>
      <c r="F92" s="19"/>
      <c r="G92" s="172"/>
      <c r="H92" s="136"/>
      <c r="I92" s="136"/>
      <c r="J92" s="5"/>
      <c r="K92" s="136"/>
      <c r="L92" s="136"/>
      <c r="M92" s="136"/>
      <c r="N92" s="136"/>
      <c r="O92" s="136"/>
      <c r="P92" s="136"/>
      <c r="Q92" s="136"/>
      <c r="R92" s="172"/>
      <c r="S92" s="5"/>
    </row>
    <row r="93" spans="1:19" ht="15.75" customHeight="1" x14ac:dyDescent="0.25">
      <c r="A93" s="176"/>
      <c r="B93" s="133"/>
      <c r="C93" s="5">
        <v>6</v>
      </c>
      <c r="D93" s="11" t="s">
        <v>191</v>
      </c>
      <c r="E93" s="19" t="s">
        <v>192</v>
      </c>
      <c r="F93" s="19"/>
      <c r="G93" s="20" t="s">
        <v>29</v>
      </c>
      <c r="H93" s="5"/>
      <c r="I93" s="5"/>
      <c r="J93" s="5"/>
      <c r="K93" s="5">
        <v>2</v>
      </c>
      <c r="L93" s="5"/>
      <c r="M93" s="27">
        <v>2</v>
      </c>
      <c r="N93" s="7">
        <f>SUM(H93:L93)*14+M93</f>
        <v>30</v>
      </c>
      <c r="O93" s="8">
        <v>120</v>
      </c>
      <c r="P93" s="9">
        <f>N93+O93</f>
        <v>150</v>
      </c>
      <c r="Q93" s="10">
        <f>P93/25</f>
        <v>6</v>
      </c>
      <c r="R93" s="16" t="s">
        <v>35</v>
      </c>
      <c r="S93" s="5"/>
    </row>
    <row r="94" spans="1:19" ht="15.75" customHeight="1" x14ac:dyDescent="0.25">
      <c r="A94" s="176"/>
      <c r="B94" s="136"/>
      <c r="C94" s="6"/>
      <c r="D94" s="31"/>
      <c r="E94" s="31"/>
      <c r="F94" s="31"/>
      <c r="G94" s="6"/>
      <c r="H94" s="15">
        <f t="shared" ref="H94:Q94" si="35">SUM(H87:H93)</f>
        <v>17</v>
      </c>
      <c r="I94" s="15">
        <f t="shared" si="35"/>
        <v>2</v>
      </c>
      <c r="J94" s="15">
        <f t="shared" si="35"/>
        <v>0</v>
      </c>
      <c r="K94" s="15">
        <f t="shared" si="35"/>
        <v>2</v>
      </c>
      <c r="L94" s="15">
        <f t="shared" si="35"/>
        <v>5</v>
      </c>
      <c r="M94" s="13">
        <f t="shared" si="35"/>
        <v>16</v>
      </c>
      <c r="N94" s="13">
        <f t="shared" si="35"/>
        <v>380</v>
      </c>
      <c r="O94" s="13">
        <f t="shared" si="35"/>
        <v>370</v>
      </c>
      <c r="P94" s="13">
        <f t="shared" si="35"/>
        <v>750</v>
      </c>
      <c r="Q94" s="30">
        <f t="shared" si="35"/>
        <v>30</v>
      </c>
      <c r="R94" s="15"/>
      <c r="S94" s="52"/>
    </row>
    <row r="95" spans="1:19" ht="15.75" customHeight="1" x14ac:dyDescent="0.25">
      <c r="A95" s="176"/>
      <c r="B95" s="194" t="s">
        <v>191</v>
      </c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50"/>
      <c r="S95" s="53"/>
    </row>
    <row r="96" spans="1:19" ht="15.75" customHeight="1" x14ac:dyDescent="0.25">
      <c r="A96" s="176"/>
      <c r="B96" s="164" t="s">
        <v>4</v>
      </c>
      <c r="C96" s="164" t="s">
        <v>5</v>
      </c>
      <c r="D96" s="164" t="s">
        <v>78</v>
      </c>
      <c r="E96" s="174" t="s">
        <v>79</v>
      </c>
      <c r="F96" s="177" t="s">
        <v>8</v>
      </c>
      <c r="G96" s="178" t="s">
        <v>9</v>
      </c>
      <c r="H96" s="166" t="s">
        <v>10</v>
      </c>
      <c r="I96" s="152"/>
      <c r="J96" s="152"/>
      <c r="K96" s="152"/>
      <c r="L96" s="136"/>
      <c r="M96" s="167" t="s">
        <v>11</v>
      </c>
      <c r="N96" s="2" t="s">
        <v>12</v>
      </c>
      <c r="O96" s="2" t="s">
        <v>13</v>
      </c>
      <c r="P96" s="2" t="s">
        <v>14</v>
      </c>
      <c r="Q96" s="162" t="s">
        <v>15</v>
      </c>
      <c r="R96" s="163" t="s">
        <v>80</v>
      </c>
      <c r="S96" s="168" t="s">
        <v>81</v>
      </c>
    </row>
    <row r="97" spans="1:19" ht="15.75" customHeight="1" x14ac:dyDescent="0.25">
      <c r="A97" s="176"/>
      <c r="B97" s="136"/>
      <c r="C97" s="136"/>
      <c r="D97" s="136"/>
      <c r="E97" s="136"/>
      <c r="F97" s="136"/>
      <c r="G97" s="136"/>
      <c r="H97" s="1" t="s">
        <v>18</v>
      </c>
      <c r="I97" s="3" t="s">
        <v>19</v>
      </c>
      <c r="J97" s="3" t="s">
        <v>20</v>
      </c>
      <c r="K97" s="3" t="s">
        <v>82</v>
      </c>
      <c r="L97" s="3" t="s">
        <v>83</v>
      </c>
      <c r="M97" s="136"/>
      <c r="N97" s="2" t="s">
        <v>24</v>
      </c>
      <c r="O97" s="2" t="s">
        <v>24</v>
      </c>
      <c r="P97" s="2" t="s">
        <v>24</v>
      </c>
      <c r="Q97" s="136"/>
      <c r="R97" s="136"/>
      <c r="S97" s="111"/>
    </row>
    <row r="98" spans="1:19" ht="15.75" customHeight="1" x14ac:dyDescent="0.25">
      <c r="A98" s="176"/>
      <c r="B98" s="173" t="s">
        <v>193</v>
      </c>
      <c r="C98" s="4">
        <v>1</v>
      </c>
      <c r="D98" s="11" t="s">
        <v>191</v>
      </c>
      <c r="E98" s="19" t="s">
        <v>194</v>
      </c>
      <c r="F98" s="19"/>
      <c r="G98" s="20" t="s">
        <v>29</v>
      </c>
      <c r="H98" s="21">
        <v>3</v>
      </c>
      <c r="I98" s="8"/>
      <c r="J98" s="22"/>
      <c r="K98" s="22"/>
      <c r="L98" s="8">
        <v>3</v>
      </c>
      <c r="M98" s="8">
        <v>4</v>
      </c>
      <c r="N98" s="7">
        <f t="shared" ref="N98:N102" si="36">SUM(H98:L98)*14+M98</f>
        <v>88</v>
      </c>
      <c r="O98" s="8">
        <v>62</v>
      </c>
      <c r="P98" s="9">
        <f t="shared" ref="P98:P102" si="37">N98+O98</f>
        <v>150</v>
      </c>
      <c r="Q98" s="10">
        <f t="shared" ref="Q98:Q102" si="38">P98/25</f>
        <v>6</v>
      </c>
      <c r="R98" s="11" t="s">
        <v>35</v>
      </c>
      <c r="S98" s="48"/>
    </row>
    <row r="99" spans="1:19" ht="15.75" customHeight="1" x14ac:dyDescent="0.25">
      <c r="A99" s="176"/>
      <c r="B99" s="133"/>
      <c r="C99" s="4">
        <v>2</v>
      </c>
      <c r="D99" s="11" t="s">
        <v>195</v>
      </c>
      <c r="E99" s="19" t="s">
        <v>196</v>
      </c>
      <c r="F99" s="19"/>
      <c r="G99" s="20" t="s">
        <v>29</v>
      </c>
      <c r="H99" s="5">
        <v>3</v>
      </c>
      <c r="I99" s="27"/>
      <c r="J99" s="5"/>
      <c r="K99" s="5"/>
      <c r="L99" s="27"/>
      <c r="M99" s="27">
        <v>2</v>
      </c>
      <c r="N99" s="7">
        <f t="shared" si="36"/>
        <v>44</v>
      </c>
      <c r="O99" s="8">
        <v>56</v>
      </c>
      <c r="P99" s="9">
        <f t="shared" si="37"/>
        <v>100</v>
      </c>
      <c r="Q99" s="10">
        <f t="shared" si="38"/>
        <v>4</v>
      </c>
      <c r="R99" s="16" t="s">
        <v>35</v>
      </c>
      <c r="S99" s="48"/>
    </row>
    <row r="100" spans="1:19" ht="15.75" customHeight="1" x14ac:dyDescent="0.25">
      <c r="A100" s="176"/>
      <c r="B100" s="133"/>
      <c r="C100" s="4">
        <v>3</v>
      </c>
      <c r="D100" s="11" t="s">
        <v>197</v>
      </c>
      <c r="E100" s="19" t="s">
        <v>198</v>
      </c>
      <c r="F100" s="19"/>
      <c r="G100" s="20" t="s">
        <v>29</v>
      </c>
      <c r="H100" s="5">
        <v>3</v>
      </c>
      <c r="I100" s="5"/>
      <c r="J100" s="5"/>
      <c r="K100" s="5"/>
      <c r="L100" s="5">
        <v>3</v>
      </c>
      <c r="M100" s="27">
        <v>4</v>
      </c>
      <c r="N100" s="7">
        <f t="shared" si="36"/>
        <v>88</v>
      </c>
      <c r="O100" s="8">
        <v>62</v>
      </c>
      <c r="P100" s="9">
        <f t="shared" si="37"/>
        <v>150</v>
      </c>
      <c r="Q100" s="10">
        <f t="shared" si="38"/>
        <v>6</v>
      </c>
      <c r="R100" s="16" t="s">
        <v>35</v>
      </c>
      <c r="S100" s="48"/>
    </row>
    <row r="101" spans="1:19" ht="15.75" customHeight="1" x14ac:dyDescent="0.25">
      <c r="A101" s="176"/>
      <c r="B101" s="133"/>
      <c r="C101" s="5">
        <v>4</v>
      </c>
      <c r="D101" s="11" t="s">
        <v>199</v>
      </c>
      <c r="E101" s="19" t="s">
        <v>200</v>
      </c>
      <c r="F101" s="19"/>
      <c r="G101" s="20" t="s">
        <v>29</v>
      </c>
      <c r="H101" s="5">
        <v>3</v>
      </c>
      <c r="I101" s="5"/>
      <c r="J101" s="5"/>
      <c r="K101" s="5"/>
      <c r="L101" s="5"/>
      <c r="M101" s="27">
        <v>2</v>
      </c>
      <c r="N101" s="7">
        <f t="shared" si="36"/>
        <v>44</v>
      </c>
      <c r="O101" s="8">
        <v>56</v>
      </c>
      <c r="P101" s="9">
        <f t="shared" si="37"/>
        <v>100</v>
      </c>
      <c r="Q101" s="10">
        <f t="shared" si="38"/>
        <v>4</v>
      </c>
      <c r="R101" s="16" t="s">
        <v>62</v>
      </c>
      <c r="S101" s="48"/>
    </row>
    <row r="102" spans="1:19" ht="15.75" customHeight="1" x14ac:dyDescent="0.25">
      <c r="A102" s="176"/>
      <c r="B102" s="133"/>
      <c r="C102" s="179">
        <v>5</v>
      </c>
      <c r="D102" s="11" t="s">
        <v>201</v>
      </c>
      <c r="E102" s="19" t="s">
        <v>202</v>
      </c>
      <c r="F102" s="19"/>
      <c r="G102" s="181" t="s">
        <v>29</v>
      </c>
      <c r="H102" s="179">
        <v>2</v>
      </c>
      <c r="I102" s="179">
        <v>2</v>
      </c>
      <c r="J102" s="5"/>
      <c r="K102" s="179"/>
      <c r="L102" s="179"/>
      <c r="M102" s="184">
        <v>4</v>
      </c>
      <c r="N102" s="182">
        <f t="shared" si="36"/>
        <v>60</v>
      </c>
      <c r="O102" s="183">
        <v>40</v>
      </c>
      <c r="P102" s="187">
        <f t="shared" si="37"/>
        <v>100</v>
      </c>
      <c r="Q102" s="188">
        <f t="shared" si="38"/>
        <v>4</v>
      </c>
      <c r="R102" s="189" t="s">
        <v>68</v>
      </c>
      <c r="S102" s="190"/>
    </row>
    <row r="103" spans="1:19" ht="15.75" customHeight="1" x14ac:dyDescent="0.25">
      <c r="A103" s="176"/>
      <c r="B103" s="133"/>
      <c r="C103" s="136"/>
      <c r="D103" s="11" t="s">
        <v>203</v>
      </c>
      <c r="E103" s="19" t="s">
        <v>204</v>
      </c>
      <c r="F103" s="19"/>
      <c r="G103" s="172"/>
      <c r="H103" s="136"/>
      <c r="I103" s="136"/>
      <c r="J103" s="5"/>
      <c r="K103" s="136"/>
      <c r="L103" s="136"/>
      <c r="M103" s="136"/>
      <c r="N103" s="136"/>
      <c r="O103" s="136"/>
      <c r="P103" s="136"/>
      <c r="Q103" s="136"/>
      <c r="R103" s="172"/>
      <c r="S103" s="111"/>
    </row>
    <row r="104" spans="1:19" ht="15.75" customHeight="1" x14ac:dyDescent="0.25">
      <c r="A104" s="176"/>
      <c r="B104" s="133"/>
      <c r="C104" s="5">
        <v>6</v>
      </c>
      <c r="D104" s="11" t="s">
        <v>191</v>
      </c>
      <c r="E104" s="19" t="s">
        <v>192</v>
      </c>
      <c r="F104" s="19"/>
      <c r="G104" s="20" t="s">
        <v>29</v>
      </c>
      <c r="H104" s="5"/>
      <c r="I104" s="5"/>
      <c r="J104" s="5"/>
      <c r="K104" s="5">
        <v>2</v>
      </c>
      <c r="L104" s="5"/>
      <c r="M104" s="27">
        <v>2</v>
      </c>
      <c r="N104" s="7">
        <f>SUM(H104:L104)*14+M104</f>
        <v>30</v>
      </c>
      <c r="O104" s="8">
        <v>120</v>
      </c>
      <c r="P104" s="9">
        <f>N104+O104</f>
        <v>150</v>
      </c>
      <c r="Q104" s="10">
        <f>P104/25</f>
        <v>6</v>
      </c>
      <c r="R104" s="16" t="s">
        <v>35</v>
      </c>
      <c r="S104" s="48"/>
    </row>
    <row r="105" spans="1:19" ht="15.75" customHeight="1" x14ac:dyDescent="0.25">
      <c r="A105" s="172"/>
      <c r="B105" s="136"/>
      <c r="C105" s="6"/>
      <c r="D105" s="11"/>
      <c r="E105" s="19"/>
      <c r="F105" s="58"/>
      <c r="G105" s="59"/>
      <c r="H105" s="60">
        <f t="shared" ref="H105:Q105" si="39">SUM(H98:H104)</f>
        <v>14</v>
      </c>
      <c r="I105" s="60">
        <f t="shared" si="39"/>
        <v>2</v>
      </c>
      <c r="J105" s="60">
        <f t="shared" si="39"/>
        <v>0</v>
      </c>
      <c r="K105" s="60">
        <f t="shared" si="39"/>
        <v>2</v>
      </c>
      <c r="L105" s="60">
        <f t="shared" si="39"/>
        <v>6</v>
      </c>
      <c r="M105" s="61">
        <f t="shared" si="39"/>
        <v>18</v>
      </c>
      <c r="N105" s="61">
        <f t="shared" si="39"/>
        <v>354</v>
      </c>
      <c r="O105" s="61">
        <f t="shared" si="39"/>
        <v>396</v>
      </c>
      <c r="P105" s="61">
        <f t="shared" si="39"/>
        <v>750</v>
      </c>
      <c r="Q105" s="62">
        <f t="shared" si="39"/>
        <v>30</v>
      </c>
      <c r="R105" s="15"/>
      <c r="S105" s="52"/>
    </row>
    <row r="106" spans="1:19" ht="15.75" customHeight="1" x14ac:dyDescent="0.25">
      <c r="A106" s="63"/>
      <c r="B106" s="4"/>
      <c r="C106" s="4"/>
      <c r="D106" s="4"/>
      <c r="E106" s="4"/>
      <c r="F106" s="12"/>
      <c r="G106" s="64" t="s">
        <v>37</v>
      </c>
      <c r="H106" s="65">
        <f t="shared" ref="H106:I106" si="40">SUM(H13,H23,H33,H43,H53,H63,H73,H83,H94,H105)</f>
        <v>154</v>
      </c>
      <c r="I106" s="65">
        <f t="shared" si="40"/>
        <v>96</v>
      </c>
      <c r="J106" s="65"/>
      <c r="K106" s="65">
        <f t="shared" ref="K106:Q106" si="41">SUM(K13,K23,K33,K43,K53,K63,K73,K83,K94,K105)</f>
        <v>18</v>
      </c>
      <c r="L106" s="65">
        <f t="shared" si="41"/>
        <v>13</v>
      </c>
      <c r="M106" s="65">
        <f t="shared" si="41"/>
        <v>184</v>
      </c>
      <c r="N106" s="65">
        <f t="shared" si="41"/>
        <v>4118</v>
      </c>
      <c r="O106" s="65">
        <f t="shared" si="41"/>
        <v>3382</v>
      </c>
      <c r="P106" s="65">
        <f t="shared" si="41"/>
        <v>7500</v>
      </c>
      <c r="Q106" s="66">
        <f t="shared" si="41"/>
        <v>300</v>
      </c>
      <c r="R106" s="4"/>
      <c r="S106" s="67"/>
    </row>
    <row r="107" spans="1:19" ht="15.75" customHeight="1" x14ac:dyDescent="0.25">
      <c r="A107" s="191" t="s">
        <v>205</v>
      </c>
      <c r="B107" s="152"/>
      <c r="C107" s="152"/>
      <c r="D107" s="152"/>
      <c r="E107" s="152"/>
      <c r="F107" s="152"/>
      <c r="G107" s="152"/>
      <c r="H107" s="152"/>
      <c r="I107" s="152"/>
      <c r="J107" s="152"/>
      <c r="K107" s="152"/>
      <c r="L107" s="152"/>
      <c r="M107" s="152"/>
      <c r="N107" s="152"/>
      <c r="O107" s="152"/>
      <c r="P107" s="152"/>
      <c r="Q107" s="152"/>
      <c r="R107" s="152"/>
      <c r="S107" s="136"/>
    </row>
    <row r="108" spans="1:19" ht="15.75" customHeight="1" x14ac:dyDescent="0.25">
      <c r="A108" s="137" t="s">
        <v>80</v>
      </c>
      <c r="B108" s="138"/>
      <c r="C108" s="68" t="s">
        <v>30</v>
      </c>
      <c r="D108" s="148" t="s">
        <v>52</v>
      </c>
      <c r="E108" s="150"/>
      <c r="F108" s="19"/>
      <c r="G108" s="69" t="s">
        <v>206</v>
      </c>
      <c r="H108" s="192" t="s">
        <v>207</v>
      </c>
      <c r="I108" s="193"/>
      <c r="J108" s="193"/>
      <c r="K108" s="138"/>
      <c r="L108" s="186" t="s">
        <v>208</v>
      </c>
      <c r="M108" s="149"/>
      <c r="N108" s="149"/>
      <c r="O108" s="149"/>
      <c r="P108" s="149"/>
      <c r="Q108" s="150"/>
      <c r="R108" s="34" t="s">
        <v>5</v>
      </c>
      <c r="S108" s="34" t="s">
        <v>209</v>
      </c>
    </row>
    <row r="109" spans="1:19" ht="15.75" customHeight="1" x14ac:dyDescent="0.25">
      <c r="A109" s="139"/>
      <c r="B109" s="133"/>
      <c r="C109" s="4" t="s">
        <v>35</v>
      </c>
      <c r="D109" s="135" t="s">
        <v>57</v>
      </c>
      <c r="E109" s="136"/>
      <c r="F109" s="17"/>
      <c r="G109" s="17"/>
      <c r="H109" s="111"/>
      <c r="I109" s="111"/>
      <c r="J109" s="111"/>
      <c r="K109" s="133"/>
      <c r="L109" s="185" t="s">
        <v>210</v>
      </c>
      <c r="M109" s="152"/>
      <c r="N109" s="152"/>
      <c r="O109" s="152"/>
      <c r="P109" s="152"/>
      <c r="Q109" s="136"/>
      <c r="R109" s="4">
        <v>30</v>
      </c>
      <c r="S109" s="4"/>
    </row>
    <row r="110" spans="1:19" ht="15.75" customHeight="1" x14ac:dyDescent="0.25">
      <c r="A110" s="139"/>
      <c r="B110" s="133"/>
      <c r="C110" s="4" t="s">
        <v>62</v>
      </c>
      <c r="D110" s="135" t="s">
        <v>211</v>
      </c>
      <c r="E110" s="136"/>
      <c r="F110" s="17"/>
      <c r="G110" s="17"/>
      <c r="H110" s="152"/>
      <c r="I110" s="152"/>
      <c r="J110" s="152"/>
      <c r="K110" s="136"/>
      <c r="L110" s="185" t="s">
        <v>212</v>
      </c>
      <c r="M110" s="152"/>
      <c r="N110" s="152"/>
      <c r="O110" s="152"/>
      <c r="P110" s="152"/>
      <c r="Q110" s="136"/>
      <c r="R110" s="4">
        <v>300</v>
      </c>
      <c r="S110" s="4"/>
    </row>
    <row r="111" spans="1:19" ht="15.75" customHeight="1" x14ac:dyDescent="0.25">
      <c r="A111" s="140"/>
      <c r="B111" s="136"/>
      <c r="C111" s="4" t="s">
        <v>68</v>
      </c>
      <c r="D111" s="135" t="s">
        <v>69</v>
      </c>
      <c r="E111" s="136"/>
      <c r="F111" s="17"/>
      <c r="G111" s="17"/>
      <c r="H111" s="4"/>
      <c r="I111" s="4"/>
      <c r="J111" s="17"/>
      <c r="K111" s="17"/>
      <c r="L111" s="185" t="s">
        <v>213</v>
      </c>
      <c r="M111" s="152"/>
      <c r="N111" s="152"/>
      <c r="O111" s="152"/>
      <c r="P111" s="152"/>
      <c r="Q111" s="136"/>
      <c r="R111" s="4">
        <v>810</v>
      </c>
      <c r="S111" s="4"/>
    </row>
    <row r="112" spans="1:19" ht="15.75" customHeight="1" x14ac:dyDescent="0.25">
      <c r="A112" s="180" t="s">
        <v>214</v>
      </c>
      <c r="B112" s="133"/>
      <c r="C112" s="4" t="s">
        <v>49</v>
      </c>
      <c r="D112" s="135" t="s">
        <v>50</v>
      </c>
      <c r="E112" s="136"/>
      <c r="F112" s="17"/>
      <c r="G112" s="17"/>
      <c r="H112" s="4"/>
      <c r="I112" s="4"/>
      <c r="J112" s="17"/>
      <c r="K112" s="17"/>
      <c r="L112" s="185" t="s">
        <v>215</v>
      </c>
      <c r="M112" s="152"/>
      <c r="N112" s="152"/>
      <c r="O112" s="152"/>
      <c r="P112" s="152"/>
      <c r="Q112" s="136"/>
      <c r="R112" s="4"/>
      <c r="S112" s="70">
        <f t="shared" ref="S112:S114" si="42">R112/300</f>
        <v>0</v>
      </c>
    </row>
    <row r="113" spans="1:19" ht="15.75" customHeight="1" x14ac:dyDescent="0.25">
      <c r="A113" s="139"/>
      <c r="B113" s="133"/>
      <c r="C113" s="4" t="s">
        <v>55</v>
      </c>
      <c r="D113" s="135" t="s">
        <v>56</v>
      </c>
      <c r="E113" s="136"/>
      <c r="F113" s="17"/>
      <c r="G113" s="17"/>
      <c r="H113" s="71" t="s">
        <v>53</v>
      </c>
      <c r="I113" s="135" t="s">
        <v>216</v>
      </c>
      <c r="J113" s="152"/>
      <c r="K113" s="136"/>
      <c r="L113" s="185" t="s">
        <v>217</v>
      </c>
      <c r="M113" s="152"/>
      <c r="N113" s="152"/>
      <c r="O113" s="152"/>
      <c r="P113" s="152"/>
      <c r="Q113" s="136"/>
      <c r="R113" s="4"/>
      <c r="S113" s="70">
        <f t="shared" si="42"/>
        <v>0</v>
      </c>
    </row>
    <row r="114" spans="1:19" ht="15.75" customHeight="1" x14ac:dyDescent="0.25">
      <c r="A114" s="139"/>
      <c r="B114" s="133"/>
      <c r="C114" s="4" t="s">
        <v>218</v>
      </c>
      <c r="D114" s="135" t="s">
        <v>61</v>
      </c>
      <c r="E114" s="136"/>
      <c r="F114" s="17"/>
      <c r="G114" s="17"/>
      <c r="H114" s="71" t="s">
        <v>58</v>
      </c>
      <c r="I114" s="135" t="s">
        <v>59</v>
      </c>
      <c r="J114" s="152"/>
      <c r="K114" s="136"/>
      <c r="L114" s="185" t="s">
        <v>219</v>
      </c>
      <c r="M114" s="152"/>
      <c r="N114" s="152"/>
      <c r="O114" s="152"/>
      <c r="P114" s="152"/>
      <c r="Q114" s="136"/>
      <c r="R114" s="4"/>
      <c r="S114" s="70">
        <f t="shared" si="42"/>
        <v>0</v>
      </c>
    </row>
    <row r="115" spans="1:19" ht="15.75" customHeight="1" x14ac:dyDescent="0.25">
      <c r="A115" s="140"/>
      <c r="B115" s="136"/>
      <c r="C115" s="4" t="s">
        <v>220</v>
      </c>
      <c r="D115" s="135" t="s">
        <v>221</v>
      </c>
      <c r="E115" s="136"/>
      <c r="F115" s="17"/>
      <c r="G115" s="17"/>
      <c r="H115" s="71" t="s">
        <v>64</v>
      </c>
      <c r="I115" s="135" t="s">
        <v>65</v>
      </c>
      <c r="J115" s="152"/>
      <c r="K115" s="136"/>
      <c r="L115" s="185"/>
      <c r="M115" s="152"/>
      <c r="N115" s="152"/>
      <c r="O115" s="152"/>
      <c r="P115" s="152"/>
      <c r="Q115" s="152"/>
      <c r="R115" s="152"/>
      <c r="S115" s="136"/>
    </row>
    <row r="116" spans="1:19" ht="15.75" customHeight="1" x14ac:dyDescent="0.25">
      <c r="A116" s="72"/>
      <c r="B116" s="72"/>
      <c r="C116" s="24" t="s">
        <v>70</v>
      </c>
      <c r="D116" s="25" t="s">
        <v>71</v>
      </c>
      <c r="E116" s="25"/>
      <c r="F116" s="25"/>
      <c r="G116" s="25"/>
      <c r="H116" s="36"/>
      <c r="I116" s="25"/>
      <c r="J116" s="25"/>
      <c r="K116" s="25"/>
      <c r="L116" s="36"/>
      <c r="M116" s="36"/>
      <c r="N116" s="36"/>
      <c r="O116" s="36"/>
      <c r="P116" s="36"/>
      <c r="Q116" s="36"/>
      <c r="R116" s="36"/>
      <c r="S116" s="36"/>
    </row>
  </sheetData>
  <mergeCells count="191">
    <mergeCell ref="P102:P103"/>
    <mergeCell ref="Q102:Q103"/>
    <mergeCell ref="R102:R103"/>
    <mergeCell ref="S102:S103"/>
    <mergeCell ref="A107:S107"/>
    <mergeCell ref="H108:K110"/>
    <mergeCell ref="L110:Q110"/>
    <mergeCell ref="B74:R74"/>
    <mergeCell ref="H75:L75"/>
    <mergeCell ref="M75:M76"/>
    <mergeCell ref="Q75:Q76"/>
    <mergeCell ref="R75:R76"/>
    <mergeCell ref="S75:S76"/>
    <mergeCell ref="P91:P92"/>
    <mergeCell ref="Q91:Q92"/>
    <mergeCell ref="Q96:Q97"/>
    <mergeCell ref="R96:R97"/>
    <mergeCell ref="S96:S97"/>
    <mergeCell ref="R91:R92"/>
    <mergeCell ref="B95:R95"/>
    <mergeCell ref="H96:L96"/>
    <mergeCell ref="B84:S84"/>
    <mergeCell ref="H85:L85"/>
    <mergeCell ref="M85:M86"/>
    <mergeCell ref="Q85:Q86"/>
    <mergeCell ref="R85:R86"/>
    <mergeCell ref="S85:S86"/>
    <mergeCell ref="K91:K92"/>
    <mergeCell ref="M65:M66"/>
    <mergeCell ref="Q65:Q66"/>
    <mergeCell ref="B64:R64"/>
    <mergeCell ref="C65:C66"/>
    <mergeCell ref="D65:D66"/>
    <mergeCell ref="E65:E66"/>
    <mergeCell ref="F65:F66"/>
    <mergeCell ref="G65:G66"/>
    <mergeCell ref="R65:R66"/>
    <mergeCell ref="H65:L65"/>
    <mergeCell ref="B85:B86"/>
    <mergeCell ref="B87:B94"/>
    <mergeCell ref="C91:C92"/>
    <mergeCell ref="I114:K114"/>
    <mergeCell ref="I115:K115"/>
    <mergeCell ref="L115:S115"/>
    <mergeCell ref="L108:Q108"/>
    <mergeCell ref="L109:Q109"/>
    <mergeCell ref="L111:Q111"/>
    <mergeCell ref="L112:Q112"/>
    <mergeCell ref="I113:K113"/>
    <mergeCell ref="L113:Q113"/>
    <mergeCell ref="L114:Q114"/>
    <mergeCell ref="G102:G103"/>
    <mergeCell ref="H102:H103"/>
    <mergeCell ref="I102:I103"/>
    <mergeCell ref="N91:N92"/>
    <mergeCell ref="O91:O92"/>
    <mergeCell ref="L91:L92"/>
    <mergeCell ref="M91:M92"/>
    <mergeCell ref="M96:M97"/>
    <mergeCell ref="K102:K103"/>
    <mergeCell ref="L102:L103"/>
    <mergeCell ref="M102:M103"/>
    <mergeCell ref="N102:N103"/>
    <mergeCell ref="O102:O103"/>
    <mergeCell ref="H91:H92"/>
    <mergeCell ref="I91:I92"/>
    <mergeCell ref="B96:B97"/>
    <mergeCell ref="C96:C97"/>
    <mergeCell ref="D96:D97"/>
    <mergeCell ref="E96:E97"/>
    <mergeCell ref="F96:F97"/>
    <mergeCell ref="G96:G97"/>
    <mergeCell ref="D75:D76"/>
    <mergeCell ref="E75:E76"/>
    <mergeCell ref="F75:F76"/>
    <mergeCell ref="G75:G76"/>
    <mergeCell ref="F85:F86"/>
    <mergeCell ref="G85:G86"/>
    <mergeCell ref="G91:G92"/>
    <mergeCell ref="A25:A26"/>
    <mergeCell ref="C25:C26"/>
    <mergeCell ref="D25:D26"/>
    <mergeCell ref="E25:E26"/>
    <mergeCell ref="F25:F26"/>
    <mergeCell ref="G25:G26"/>
    <mergeCell ref="B37:B43"/>
    <mergeCell ref="G55:G56"/>
    <mergeCell ref="B25:B26"/>
    <mergeCell ref="B27:B33"/>
    <mergeCell ref="B45:B46"/>
    <mergeCell ref="B47:B53"/>
    <mergeCell ref="B55:B56"/>
    <mergeCell ref="C55:C56"/>
    <mergeCell ref="D55:D56"/>
    <mergeCell ref="A27:A44"/>
    <mergeCell ref="A45:A46"/>
    <mergeCell ref="A47:A64"/>
    <mergeCell ref="B57:B63"/>
    <mergeCell ref="S55:S56"/>
    <mergeCell ref="S65:S66"/>
    <mergeCell ref="B98:B105"/>
    <mergeCell ref="C102:C103"/>
    <mergeCell ref="A108:B111"/>
    <mergeCell ref="A112:B115"/>
    <mergeCell ref="D108:E108"/>
    <mergeCell ref="D109:E109"/>
    <mergeCell ref="D110:E110"/>
    <mergeCell ref="D111:E111"/>
    <mergeCell ref="D112:E112"/>
    <mergeCell ref="D113:E113"/>
    <mergeCell ref="D114:E114"/>
    <mergeCell ref="D115:E115"/>
    <mergeCell ref="B75:B76"/>
    <mergeCell ref="B77:B83"/>
    <mergeCell ref="A85:A86"/>
    <mergeCell ref="C85:C86"/>
    <mergeCell ref="D85:D86"/>
    <mergeCell ref="E85:E86"/>
    <mergeCell ref="A87:A105"/>
    <mergeCell ref="A67:A83"/>
    <mergeCell ref="B67:B73"/>
    <mergeCell ref="C75:C76"/>
    <mergeCell ref="A65:A66"/>
    <mergeCell ref="B65:B66"/>
    <mergeCell ref="B44:R44"/>
    <mergeCell ref="H45:L45"/>
    <mergeCell ref="M45:M46"/>
    <mergeCell ref="Q45:Q46"/>
    <mergeCell ref="R45:R46"/>
    <mergeCell ref="B54:R54"/>
    <mergeCell ref="F35:F36"/>
    <mergeCell ref="G35:G36"/>
    <mergeCell ref="H35:L35"/>
    <mergeCell ref="M35:M36"/>
    <mergeCell ref="Q35:Q36"/>
    <mergeCell ref="R35:R36"/>
    <mergeCell ref="E55:E56"/>
    <mergeCell ref="F55:F56"/>
    <mergeCell ref="H55:L55"/>
    <mergeCell ref="M55:M56"/>
    <mergeCell ref="Q55:Q56"/>
    <mergeCell ref="R55:R56"/>
    <mergeCell ref="H25:L25"/>
    <mergeCell ref="M25:M26"/>
    <mergeCell ref="Q25:Q26"/>
    <mergeCell ref="R25:R26"/>
    <mergeCell ref="S25:S26"/>
    <mergeCell ref="B34:R34"/>
    <mergeCell ref="B35:B36"/>
    <mergeCell ref="C35:C36"/>
    <mergeCell ref="C45:C46"/>
    <mergeCell ref="D45:D46"/>
    <mergeCell ref="E45:E46"/>
    <mergeCell ref="F45:F46"/>
    <mergeCell ref="G45:G46"/>
    <mergeCell ref="D35:D36"/>
    <mergeCell ref="E35:E36"/>
    <mergeCell ref="S45:S46"/>
    <mergeCell ref="S35:S36"/>
    <mergeCell ref="B24:R24"/>
    <mergeCell ref="A1:S1"/>
    <mergeCell ref="A2:S2"/>
    <mergeCell ref="A3:S3"/>
    <mergeCell ref="A4:S4"/>
    <mergeCell ref="A5:A6"/>
    <mergeCell ref="B5:B6"/>
    <mergeCell ref="S5:S6"/>
    <mergeCell ref="B15:B16"/>
    <mergeCell ref="B17:B23"/>
    <mergeCell ref="D5:D6"/>
    <mergeCell ref="E5:E6"/>
    <mergeCell ref="A7:A24"/>
    <mergeCell ref="B7:B13"/>
    <mergeCell ref="C15:C16"/>
    <mergeCell ref="D15:D16"/>
    <mergeCell ref="E15:E16"/>
    <mergeCell ref="F5:F6"/>
    <mergeCell ref="G5:G6"/>
    <mergeCell ref="F15:F16"/>
    <mergeCell ref="G15:G16"/>
    <mergeCell ref="H5:L5"/>
    <mergeCell ref="M5:M6"/>
    <mergeCell ref="Q5:Q6"/>
    <mergeCell ref="R5:R6"/>
    <mergeCell ref="C5:C6"/>
    <mergeCell ref="B14:R14"/>
    <mergeCell ref="H15:L15"/>
    <mergeCell ref="M15:M16"/>
    <mergeCell ref="Q15:Q16"/>
    <mergeCell ref="R15:R16"/>
    <mergeCell ref="S15:S16"/>
  </mergeCells>
  <dataValidations count="3">
    <dataValidation type="list" allowBlank="1" showErrorMessage="1" sqref="G7:G12 G17:G22 G27:G32 G37:G42 G47:G52 G57:G62 G67:G72 G77:G82 G87:G91 G93 G98:G102 G104" xr:uid="{00000000-0002-0000-0100-000000000000}">
      <formula1>"English,Kurdish,Arabic"</formula1>
    </dataValidation>
    <dataValidation type="list" allowBlank="1" sqref="R7:R12 R17:R22 R27:R32 R37:R42 R47:R52 R57:R62 R67:R72 R77:R82 R87:R91 R93 R98:R102 R104" xr:uid="{00000000-0002-0000-0100-000001000000}">
      <formula1>"B,C,S,E"</formula1>
    </dataValidation>
    <dataValidation type="list" allowBlank="1" showErrorMessage="1" sqref="M7:M12 M17:M22 M27:M32 M37:M42 M47:M52 M57:M62 M67:M72 M77:M82 M87:M91 M93 M98:M102 M104" xr:uid="{00000000-0002-0000-0100-000002000000}">
      <formula1>"2,3,4,5,6,7,8,9,10"</formula1>
    </dataValidation>
  </dataValidations>
  <printOptions horizontalCentered="1" gridLines="1"/>
  <pageMargins left="0.25" right="0.25" top="0.55728789967112013" bottom="0.61808294327160584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Vet Med Mosul</vt:lpstr>
      <vt:lpstr>DPHR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Dhafer M. Aziz</dc:creator>
  <cp:lastModifiedBy>aws waleed</cp:lastModifiedBy>
  <dcterms:created xsi:type="dcterms:W3CDTF">2024-08-06T16:17:13Z</dcterms:created>
  <dcterms:modified xsi:type="dcterms:W3CDTF">2024-08-18T20:38:28Z</dcterms:modified>
</cp:coreProperties>
</file>